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11"/>
  <workbookPr codeName="ThisWorkbook"/>
  <mc:AlternateContent xmlns:mc="http://schemas.openxmlformats.org/markup-compatibility/2006">
    <mc:Choice Requires="x15">
      <x15ac:absPath xmlns:x15ac="http://schemas.microsoft.com/office/spreadsheetml/2010/11/ac" url="/Users/jordanshackelford/Downloads/"/>
    </mc:Choice>
  </mc:AlternateContent>
  <xr:revisionPtr revIDLastSave="1" documentId="13_ncr:1_{F9C83979-6149-F941-8BCD-C2F06D6DE794}" xr6:coauthVersionLast="47" xr6:coauthVersionMax="47" xr10:uidLastSave="{2E4A590A-D611-48C3-8C63-9D41D01EC323}"/>
  <bookViews>
    <workbookView xWindow="29720" yWindow="980" windowWidth="32920" windowHeight="20500" tabRatio="782" xr2:uid="{00000000-000D-0000-FFFF-FFFF00000000}"/>
  </bookViews>
  <sheets>
    <sheet name="1. Introduction" sheetId="36" r:id="rId1"/>
    <sheet name="2. Facility Conditions Report" sheetId="35" r:id="rId2"/>
    <sheet name="3. Building Specs Tab" sheetId="31" r:id="rId3"/>
    <sheet name="4.a HVAC + Water Heating Tab" sheetId="34" r:id="rId4"/>
    <sheet name="4.b HVAC Equipment Guide" sheetId="50" r:id="rId5"/>
    <sheet name="5.a Lighting Tab" sheetId="51" r:id="rId6"/>
    <sheet name="5.b Lighting Equipment Guide" sheetId="46" r:id="rId7"/>
    <sheet name="6.a Construction Properties Tab" sheetId="43" r:id="rId8"/>
    <sheet name="6.b Construction Guide" sheetId="47" r:id="rId9"/>
    <sheet name="7. Building Energy (optional)" sheetId="33" r:id="rId10"/>
    <sheet name="hidden tables" sheetId="37" state="hidden" r:id="rId11"/>
  </sheets>
  <externalReferences>
    <externalReference r:id="rId12"/>
    <externalReference r:id="rId13"/>
    <externalReference r:id="rId14"/>
    <externalReference r:id="rId15"/>
    <externalReference r:id="rId16"/>
  </externalReferences>
  <definedNames>
    <definedName name="_xlnm._FilterDatabase" localSheetId="9" hidden="1">'7. Building Energy (optional)'!$C$66:$H$69</definedName>
    <definedName name="bathroom_faucet_aerator" localSheetId="5">'[1]V.a Hot Water'!$D$92</definedName>
    <definedName name="bathroom_faucet_aerator" localSheetId="6">'[2]V.a Hot Water'!$D$116</definedName>
    <definedName name="bathroom_faucet_aerator" localSheetId="8">'[2]V.a Hot Water'!$D$116</definedName>
    <definedName name="bathroom_faucet_aerator">'[3]V.a Hot Water'!$D$92</definedName>
    <definedName name="bathroom_faucet_condition" localSheetId="5">'[1]V.a Hot Water'!$D$109</definedName>
    <definedName name="bathroom_faucet_condition" localSheetId="6">'[2]V.a Hot Water'!$D$133</definedName>
    <definedName name="bathroom_faucet_condition" localSheetId="8">'[2]V.a Hot Water'!$D$133</definedName>
    <definedName name="bathroom_faucet_condition">'[3]V.a Hot Water'!$D$109</definedName>
    <definedName name="bathroom_faucet_gpm" localSheetId="5">'[1]V.a Hot Water'!$D$89</definedName>
    <definedName name="bathroom_faucet_gpm" localSheetId="6">'[2]V.a Hot Water'!$D$113</definedName>
    <definedName name="bathroom_faucet_gpm" localSheetId="8">'[2]V.a Hot Water'!$D$113</definedName>
    <definedName name="bathroom_faucet_gpm">'[3]V.a Hot Water'!$D$89</definedName>
    <definedName name="buiilding_type" localSheetId="5">'[1]II.a Building Specifications'!$G$39</definedName>
    <definedName name="buiilding_type" localSheetId="8">'[4]II.a Building Specifications'!$G$39</definedName>
    <definedName name="buiilding_type">'[3]II.a Building Specifications'!$G$39</definedName>
    <definedName name="building_address" localSheetId="5">'[1]II.a Building Specifications'!$G$25</definedName>
    <definedName name="building_address" localSheetId="8">'[4]II.a Building Specifications'!$G$25</definedName>
    <definedName name="building_address">'[3]II.a Building Specifications'!$G$25</definedName>
    <definedName name="building_number" localSheetId="5">'[1]II.a Building Specifications'!$G$22</definedName>
    <definedName name="building_number" localSheetId="6">'[2]II. Building Specifications'!$G$23</definedName>
    <definedName name="building_number" localSheetId="8">'[2]II. Building Specifications'!$G$23</definedName>
    <definedName name="building_number">'[3]II.a Building Specifications'!$G$22</definedName>
    <definedName name="building_type" localSheetId="6">'[2]II. Building Specifications'!$G$39</definedName>
    <definedName name="building_type" localSheetId="8">'[2]II. Building Specifications'!$G$39</definedName>
    <definedName name="building_type">'[5]II. Building Specifications'!$G$39</definedName>
    <definedName name="building_types" localSheetId="5">'[1]1'!$H$2:$H$7</definedName>
    <definedName name="building_types" localSheetId="8">'[4]1'!$H$2:$H$7</definedName>
    <definedName name="building_types">'[3]1'!$H$2:$H$7</definedName>
    <definedName name="building_vintage" localSheetId="5">'[1]II.a Building Specifications'!$G$30</definedName>
    <definedName name="building_vintage" localSheetId="8">'[4]II.a Building Specifications'!$G$30</definedName>
    <definedName name="building_vintage">'[3]II.a Building Specifications'!$G$30</definedName>
    <definedName name="building_vintages" localSheetId="5">'[1]1'!$H$10:$H$18</definedName>
    <definedName name="building_vintages" localSheetId="8">'[4]1'!$H$10:$H$18</definedName>
    <definedName name="building_vintages">'[3]1'!$H$10:$H$18</definedName>
    <definedName name="climate_zone" localSheetId="5">'[1]1'!$I$22</definedName>
    <definedName name="climate_zone" localSheetId="6">'[2]Hidden total score'!$L$11</definedName>
    <definedName name="climate_zone" localSheetId="8">'[2]Hidden total score'!$L$11</definedName>
    <definedName name="climate_zone">'[3]1'!$I$22</definedName>
    <definedName name="condensing" localSheetId="5">'[1]V.a Hot Water'!#REF!</definedName>
    <definedName name="condensing" localSheetId="6">'[2]V.a Hot Water'!$D$57</definedName>
    <definedName name="condensing" localSheetId="8">'[2]V.a Hot Water'!$D$57</definedName>
    <definedName name="condensing">'[3]V.a Hot Water'!#REF!</definedName>
    <definedName name="condition_weight" localSheetId="5">'[1]V.a Hot Water'!$C$169</definedName>
    <definedName name="condition_weight" localSheetId="6">'[2]V.a Hot Water'!$C$196</definedName>
    <definedName name="condition_weight" localSheetId="8">'[2]V.a Hot Water'!$C$196</definedName>
    <definedName name="condition_weight">'[3]V.a Hot Water'!$C$169</definedName>
    <definedName name="_xlnm.criteria" localSheetId="8">'[4]1'!$H$21:$J$22</definedName>
    <definedName name="_xlnm.criteria">'[3]1'!$H$21:$J$22</definedName>
    <definedName name="dhw_score" localSheetId="6">'[2]V.a Hot Water'!$O$9</definedName>
    <definedName name="dhw_score" localSheetId="8">'[2]V.a Hot Water'!$O$9</definedName>
    <definedName name="dhw_score">'[5]V.a Hot Water'!$O$9</definedName>
    <definedName name="distribution_score" localSheetId="6">'[2]V.a Hot Water'!$O$287</definedName>
    <definedName name="distribution_score" localSheetId="8">'[2]V.a Hot Water'!$O$287</definedName>
    <definedName name="distribution_weight" localSheetId="5">'[1]V.a Hot Water'!$C$164</definedName>
    <definedName name="distribution_weight" localSheetId="6">'[2]V.a Hot Water'!$C$191</definedName>
    <definedName name="distribution_weight" localSheetId="8">'[2]V.a Hot Water'!$C$191</definedName>
    <definedName name="distribution_weight">'[3]V.a Hot Water'!$C$164</definedName>
    <definedName name="efficiency_weight" localSheetId="5">'[1]V.a Hot Water'!$C$168</definedName>
    <definedName name="efficiency_weight" localSheetId="6">'[2]V.a Hot Water'!$C$195</definedName>
    <definedName name="efficiency_weight" localSheetId="8">'[2]V.a Hot Water'!$C$195</definedName>
    <definedName name="efficiency_weight">'[3]V.a Hot Water'!$C$168</definedName>
    <definedName name="energy_db" localSheetId="5">'[1]1'!$O$2:$W$77</definedName>
    <definedName name="energy_db" localSheetId="8">'[4]1'!$O$2:$W$77</definedName>
    <definedName name="energy_db">'[3]1'!$O$2:$W$77</definedName>
    <definedName name="energy_table_names" localSheetId="5">#REF!</definedName>
    <definedName name="energy_table_names" localSheetId="6">'[2]Hidden total score'!$K$2:$L$7</definedName>
    <definedName name="energy_table_names" localSheetId="8">'[2]Hidden total score'!$K$2:$L$7</definedName>
    <definedName name="energy_table_names">#REF!</definedName>
    <definedName name="envelope_score" localSheetId="5">'[1]VI.a Building Envelope'!$S$89</definedName>
    <definedName name="envelope_score" localSheetId="8">'[4]VI.a Building Envelope'!$S$89</definedName>
    <definedName name="envelope_score">'[3]VI.a Building Envelope'!$S$89</definedName>
    <definedName name="equipment_age" localSheetId="5">IF('[1]V.a Hot Water'!$D$50="","",'[1]V.a Hot Water'!$D$50)</definedName>
    <definedName name="equipment_age" localSheetId="6">'[2]V.a Hot Water'!$D$75</definedName>
    <definedName name="equipment_age" localSheetId="8">'[2]V.a Hot Water'!$D$75</definedName>
    <definedName name="equipment_age">IF('[3]V.a Hot Water'!$D$50="","",'[3]V.a Hot Water'!$D$50)</definedName>
    <definedName name="equipment_condition" localSheetId="5">'[1]V.a Hot Water'!$D$44</definedName>
    <definedName name="equipment_condition" localSheetId="6">'[2]V.a Hot Water'!$D$69</definedName>
    <definedName name="equipment_condition" localSheetId="8">'[2]V.a Hot Water'!$D$69</definedName>
    <definedName name="equipment_condition">'[3]V.a Hot Water'!$D$44</definedName>
    <definedName name="equipment_location" localSheetId="5">'[1]V.a Hot Water'!$D$62</definedName>
    <definedName name="equipment_location" localSheetId="6">'[2]V.a Hot Water'!$D$86</definedName>
    <definedName name="equipment_location" localSheetId="8">'[2]V.a Hot Water'!$D$86</definedName>
    <definedName name="equipment_location">'[3]V.a Hot Water'!$D$62</definedName>
    <definedName name="equipment_score" localSheetId="6">'[2]V.a Hot Water'!$O$222</definedName>
    <definedName name="equipment_score" localSheetId="8">'[2]V.a Hot Water'!$O$222</definedName>
    <definedName name="equipment_weight" localSheetId="5">'[1]V.a Hot Water'!$C$162</definedName>
    <definedName name="equipment_weight" localSheetId="6">'[2]V.a Hot Water'!$C$189</definedName>
    <definedName name="equipment_weight" localSheetId="8">'[2]V.a Hot Water'!$C$189</definedName>
    <definedName name="equipment_weight">'[3]V.a Hot Water'!$C$162</definedName>
    <definedName name="fixture_score" localSheetId="6">'[2]V.a Hot Water'!$O$263</definedName>
    <definedName name="fixture_score" localSheetId="8">'[2]V.a Hot Water'!$O$263</definedName>
    <definedName name="fixture_weight" localSheetId="5">'[1]V.a Hot Water'!$C$163</definedName>
    <definedName name="fixture_weight" localSheetId="6">'[2]V.a Hot Water'!$C$190</definedName>
    <definedName name="fixture_weight" localSheetId="8">'[2]V.a Hot Water'!$C$190</definedName>
    <definedName name="fixture_weight">'[3]V.a Hot Water'!$C$163</definedName>
    <definedName name="floor_area" localSheetId="5">'[1]II.a Building Specifications'!$G$46</definedName>
    <definedName name="floor_area" localSheetId="6">'[2]II. Building Specifications'!$G$42</definedName>
    <definedName name="floor_area" localSheetId="8">'[2]II. Building Specifications'!$G$42</definedName>
    <definedName name="floor_area">'[3]II.a Building Specifications'!$G$46</definedName>
    <definedName name="fuel_type" localSheetId="5">'[1]V.a Hot Water'!$L$207</definedName>
    <definedName name="fuel_type" localSheetId="6">'[2]V.a Hot Water'!$D$40</definedName>
    <definedName name="fuel_type" localSheetId="8">'[2]V.a Hot Water'!$D$40</definedName>
    <definedName name="fuel_type">'[3]V.a Hot Water'!$L$207</definedName>
    <definedName name="hide_heating_fuel" localSheetId="5">'[1]IV.a HVAC, Heating'!$L$60</definedName>
    <definedName name="hide_heating_fuel" localSheetId="8">'[4]IV.a HVAC, Heating'!$L$60</definedName>
    <definedName name="hide_heating_fuel">'[3]IV.a HVAC, Heating'!$L$60</definedName>
    <definedName name="highrise_energy" localSheetId="5">#REF!</definedName>
    <definedName name="highrise_energy" localSheetId="8">#REF!</definedName>
    <definedName name="highrise_energy">#REF!</definedName>
    <definedName name="hpwh" localSheetId="5">'[1]V.a Hot Water'!#REF!</definedName>
    <definedName name="hpwh" localSheetId="6">'[2]V.a Hot Water'!$D$63</definedName>
    <definedName name="hpwh" localSheetId="8">'[2]V.a Hot Water'!$D$63</definedName>
    <definedName name="hpwh">'[3]V.a Hot Water'!#REF!</definedName>
    <definedName name="hvac_cooling_score" localSheetId="6">'[2]IV.b HVAC cooling'!$L$73</definedName>
    <definedName name="hvac_cooling_score" localSheetId="8">'[2]IV.b HVAC cooling'!$L$73</definedName>
    <definedName name="hvac_heating_score" localSheetId="6">'[2]IV.a HVAC heating'!$M$82</definedName>
    <definedName name="hvac_heating_score" localSheetId="8">'[2]IV.a HVAC heating'!$M$82</definedName>
    <definedName name="insulation_blanket" localSheetId="5">'[1]V.a Hot Water'!$D$56</definedName>
    <definedName name="insulation_blanket" localSheetId="6">'[2]V.a Hot Water'!$D$81</definedName>
    <definedName name="insulation_blanket" localSheetId="8">'[2]V.a Hot Water'!$D$81</definedName>
    <definedName name="insulation_blanket">'[3]V.a Hot Water'!$D$56</definedName>
    <definedName name="iREMS" localSheetId="5">'[1]II.a Building Specifications'!$G$20</definedName>
    <definedName name="iREMS" localSheetId="6">'[2]II. Building Specifications'!$G$19</definedName>
    <definedName name="iREMS" localSheetId="8">'[2]II. Building Specifications'!$G$19</definedName>
    <definedName name="iREMS">'[3]II.a Building Specifications'!$G$20</definedName>
    <definedName name="Kcf__thousand_cubic_feet">"Choose one..."</definedName>
    <definedName name="kitchen_faucet_aerator" localSheetId="5">'[1]V.a Hot Water'!$D$83</definedName>
    <definedName name="kitchen_faucet_aerator" localSheetId="6">'[2]V.a Hot Water'!$D$107</definedName>
    <definedName name="kitchen_faucet_aerator" localSheetId="8">'[2]V.a Hot Water'!$D$107</definedName>
    <definedName name="kitchen_faucet_aerator">'[3]V.a Hot Water'!$D$83</definedName>
    <definedName name="kitchen_faucet_condition" localSheetId="5">'[1]V.a Hot Water'!$D$107</definedName>
    <definedName name="kitchen_faucet_condition" localSheetId="6">'[2]V.a Hot Water'!$D$131</definedName>
    <definedName name="kitchen_faucet_condition" localSheetId="8">'[2]V.a Hot Water'!$D$131</definedName>
    <definedName name="kitchen_faucet_condition">'[3]V.a Hot Water'!$D$107</definedName>
    <definedName name="kitchen_faucet_gpm" localSheetId="5">'[1]V.a Hot Water'!$D$80</definedName>
    <definedName name="kitchen_faucet_gpm" localSheetId="6">'[2]V.a Hot Water'!$D$104</definedName>
    <definedName name="kitchen_faucet_gpm" localSheetId="8">'[2]V.a Hot Water'!$D$104</definedName>
    <definedName name="kitchen_faucet_gpm">'[3]V.a Hot Water'!$D$80</definedName>
    <definedName name="lighting_score" localSheetId="5">'5.a Lighting Tab'!$J$158</definedName>
    <definedName name="lighting_score" localSheetId="6">'[2]III.a Lighting'!$J$118</definedName>
    <definedName name="lighting_score" localSheetId="8">'[2]III.a Lighting'!$J$118</definedName>
    <definedName name="lighting_score">#REF!</definedName>
    <definedName name="num_units" localSheetId="5">'[1]II.a Building Specifications'!$G$49</definedName>
    <definedName name="num_units" localSheetId="6">'[2]II. Building Specifications'!$G$45</definedName>
    <definedName name="num_units" localSheetId="8">'[2]II. Building Specifications'!$G$45</definedName>
    <definedName name="num_units">'[3]II.a Building Specifications'!$G$49</definedName>
    <definedName name="pipe_insulation_frac" localSheetId="5">'[1]V.a Hot Water'!$D$129</definedName>
    <definedName name="pipe_insulation_frac" localSheetId="6">'[2]V.a Hot Water'!$D$156</definedName>
    <definedName name="pipe_insulation_frac" localSheetId="8">'[2]V.a Hot Water'!$D$156</definedName>
    <definedName name="pipe_insulation_frac">'[3]V.a Hot Water'!$D$129</definedName>
    <definedName name="pipe_insulation_in" localSheetId="5">'[1]V.a Hot Water'!$D$132</definedName>
    <definedName name="pipe_insulation_in" localSheetId="6">'[2]V.a Hot Water'!$D$159</definedName>
    <definedName name="pipe_insulation_in" localSheetId="8">'[2]V.a Hot Water'!$D$159</definedName>
    <definedName name="pipe_insulation_in">'[3]V.a Hot Water'!$D$132</definedName>
    <definedName name="pipe_location" localSheetId="5">'[1]V.a Hot Water'!$D$123</definedName>
    <definedName name="pipe_location" localSheetId="6">'[2]V.a Hot Water'!$D$150</definedName>
    <definedName name="pipe_location" localSheetId="8">'[2]V.a Hot Water'!$D$150</definedName>
    <definedName name="pipe_location">'[3]V.a Hot Water'!$D$123</definedName>
    <definedName name="pipes_condition" localSheetId="5">'[1]V.a Hot Water'!$D$147</definedName>
    <definedName name="pipes_condition" localSheetId="6">'[2]V.a Hot Water'!$D$174</definedName>
    <definedName name="pipes_condition" localSheetId="8">'[2]V.a Hot Water'!$D$174</definedName>
    <definedName name="pipes_condition">'[3]V.a Hot Water'!$D$147</definedName>
    <definedName name="_xlnm.Print_Area" localSheetId="0">'1. Introduction'!$B$1:$K$29</definedName>
    <definedName name="_xlnm.Print_Area" localSheetId="1">'2. Facility Conditions Report'!$B$7:$G$69</definedName>
    <definedName name="_xlnm.Print_Area" localSheetId="2">'3. Building Specs Tab'!$B$2:$P$103</definedName>
    <definedName name="_xlnm.Print_Area" localSheetId="3">'4.a HVAC + Water Heating Tab'!$B$2:$H$42</definedName>
    <definedName name="_xlnm.Print_Area" localSheetId="4">'4.b HVAC Equipment Guide'!$B$2:$J$312</definedName>
    <definedName name="_xlnm.Print_Area" localSheetId="5">'5.a Lighting Tab'!$A$2:$K$133</definedName>
    <definedName name="_xlnm.Print_Area" localSheetId="6">'5.b Lighting Equipment Guide'!$B$3:$H$90</definedName>
    <definedName name="_xlnm.Print_Area" localSheetId="7">'6.a Construction Properties Tab'!$B$2:$H$55</definedName>
    <definedName name="_xlnm.Print_Area" localSheetId="8">'6.b Construction Guide'!$B$2:$H$94</definedName>
    <definedName name="_xlnm.Print_Area" localSheetId="9">'7. Building Energy (optional)'!$B$2:$K$123</definedName>
    <definedName name="recirc_pump" localSheetId="5">'[1]V.a Hot Water'!$D$138</definedName>
    <definedName name="recirc_pump" localSheetId="6">'[2]V.a Hot Water'!$D$165</definedName>
    <definedName name="recirc_pump" localSheetId="8">'[2]V.a Hot Water'!$D$165</definedName>
    <definedName name="recirc_pump">'[3]V.a Hot Water'!$D$138</definedName>
    <definedName name="recirc_pump_controls" localSheetId="5">'[1]V.a Hot Water'!$D$141</definedName>
    <definedName name="recirc_pump_controls" localSheetId="6">'[2]V.a Hot Water'!$D$168</definedName>
    <definedName name="recirc_pump_controls" localSheetId="8">'[2]V.a Hot Water'!$D$168</definedName>
    <definedName name="recirc_pump_controls">'[3]V.a Hot Water'!$D$141</definedName>
    <definedName name="showerhead_condition" localSheetId="5">'[1]V.a Hot Water'!$D$111</definedName>
    <definedName name="showerhead_condition" localSheetId="6">'[2]V.a Hot Water'!$D$135</definedName>
    <definedName name="showerhead_condition" localSheetId="8">'[2]V.a Hot Water'!$D$135</definedName>
    <definedName name="showerhead_condition">'[3]V.a Hot Water'!$D$111</definedName>
    <definedName name="showerhead_flowrestrictor" localSheetId="5">'[1]V.a Hot Water'!$D$101</definedName>
    <definedName name="showerhead_flowrestrictor" localSheetId="6">'[2]V.a Hot Water'!$D$125</definedName>
    <definedName name="showerhead_flowrestrictor" localSheetId="8">'[2]V.a Hot Water'!$D$125</definedName>
    <definedName name="showerhead_flowrestrictor">'[3]V.a Hot Water'!$D$101</definedName>
    <definedName name="showerhead_gpm" localSheetId="5">'[1]V.a Hot Water'!$D$98</definedName>
    <definedName name="showerhead_gpm" localSheetId="6">'[2]V.a Hot Water'!$D$122</definedName>
    <definedName name="showerhead_gpm" localSheetId="8">'[2]V.a Hot Water'!$D$122</definedName>
    <definedName name="showerhead_gpm">'[3]V.a Hot Water'!$D$98</definedName>
    <definedName name="storage_vs_instant" localSheetId="5">'[1]V.a Hot Water'!$K$207</definedName>
    <definedName name="storage_vs_instant" localSheetId="6">'[2]V.a Hot Water'!$D$48</definedName>
    <definedName name="storage_vs_instant" localSheetId="8">'[2]V.a Hot Water'!$D$48</definedName>
    <definedName name="storage_vs_instant">'[3]V.a Hot Water'!$K$207</definedName>
    <definedName name="unit_heat_fuel" localSheetId="5">'[1]IV.b HVAC, Cooling'!#REF!</definedName>
    <definedName name="unit_heat_fuel" localSheetId="8">'[4]IV.b HVAC, Cooling'!#REF!</definedName>
    <definedName name="unit_heat_fuel">'[3]IV.b HVAC, Cooling'!#REF!</definedName>
    <definedName name="unit_heat_type" localSheetId="5">'[1]IV.a HVAC, Heating'!$R$95:$W$95</definedName>
    <definedName name="unit_heat_type" localSheetId="6">'[2]IV.a HVAC heating'!$P$111:$V$111</definedName>
    <definedName name="unit_heat_type" localSheetId="8">'[2]IV.a HVAC heating'!$P$111:$V$111</definedName>
    <definedName name="unit_heat_type">'[3]IV.a HVAC, Heating'!$R$95:$W$95</definedName>
    <definedName name="water_heater_type" localSheetId="5">'[1]V.a Hot Water'!$D$38</definedName>
    <definedName name="water_heater_type" localSheetId="8">'[4]V.a Hot Water'!$D$38</definedName>
    <definedName name="water_heater_type">'[3]V.a Hot Water'!$D$38</definedName>
    <definedName name="zip_climate" localSheetId="5">#REF!</definedName>
    <definedName name="zip_climate" localSheetId="6">'[2]Hidden total score'!$A$2:$B$32393</definedName>
    <definedName name="zip_climate" localSheetId="8">'[2]Hidden total score'!$A$2:$B$32393</definedName>
    <definedName name="zip_climate">#REF!</definedName>
    <definedName name="zip_code" localSheetId="5">'[1]II.a Building Specifications'!$G$28</definedName>
    <definedName name="zip_code" localSheetId="6">'[2]II. Building Specifications'!$G$29</definedName>
    <definedName name="zip_code" localSheetId="8">'[2]II. Building Specifications'!$G$29</definedName>
    <definedName name="zip_code">'[3]II.a Building Specifications'!$G$28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4" i="35" l="1"/>
  <c r="E13" i="35" l="1"/>
  <c r="E48" i="35"/>
  <c r="E47" i="35"/>
  <c r="E46" i="35"/>
  <c r="E45" i="35"/>
  <c r="E44" i="35"/>
  <c r="E43" i="35"/>
  <c r="E42" i="35"/>
  <c r="E39" i="35"/>
  <c r="E38" i="35"/>
  <c r="E37" i="35"/>
  <c r="E36" i="35"/>
  <c r="E35" i="35"/>
  <c r="E34" i="35"/>
  <c r="E33" i="35"/>
  <c r="E32" i="35"/>
  <c r="E26" i="35"/>
  <c r="E25" i="35"/>
  <c r="E24" i="35"/>
  <c r="E20" i="35"/>
  <c r="E19" i="35"/>
  <c r="E18" i="35"/>
  <c r="E17" i="35"/>
  <c r="E15" i="35"/>
  <c r="E12" i="35"/>
  <c r="E11" i="35"/>
  <c r="E10" i="35"/>
  <c r="M102" i="51"/>
  <c r="E61" i="35" s="1"/>
  <c r="M83" i="51"/>
  <c r="E59" i="35" s="1"/>
  <c r="M64" i="51"/>
  <c r="E57" i="35" s="1"/>
  <c r="M46" i="51"/>
  <c r="E55" i="35" s="1"/>
  <c r="M28" i="51"/>
  <c r="E53" i="35" s="1"/>
  <c r="L28" i="51"/>
  <c r="L24" i="51"/>
  <c r="E49" i="35"/>
  <c r="L42" i="51" l="1"/>
  <c r="L98" i="51"/>
  <c r="L79" i="51"/>
  <c r="L60" i="51"/>
  <c r="L46" i="51"/>
  <c r="L102" i="51"/>
  <c r="L83" i="51"/>
  <c r="L64" i="51"/>
  <c r="H119" i="33"/>
  <c r="L117" i="51" l="1"/>
  <c r="L129" i="51"/>
  <c r="X196" i="51"/>
  <c r="W196" i="51"/>
  <c r="X195" i="51"/>
  <c r="W195" i="51"/>
  <c r="X194" i="51"/>
  <c r="W194" i="51"/>
  <c r="X193" i="51"/>
  <c r="W193" i="51"/>
  <c r="X192" i="51"/>
  <c r="W192" i="51"/>
  <c r="Y196" i="51"/>
  <c r="Y195" i="51"/>
  <c r="Y194" i="51"/>
  <c r="Y193" i="51"/>
  <c r="Y192" i="51"/>
  <c r="Y187" i="51"/>
  <c r="Y177" i="51"/>
  <c r="X177" i="51"/>
  <c r="W177" i="51"/>
  <c r="X180" i="51"/>
  <c r="W180" i="51"/>
  <c r="X179" i="51"/>
  <c r="W179" i="51"/>
  <c r="X178" i="51"/>
  <c r="W178" i="51"/>
  <c r="X176" i="51"/>
  <c r="W176" i="51"/>
  <c r="Y180" i="51"/>
  <c r="Y179" i="51"/>
  <c r="Y178" i="51"/>
  <c r="Y176" i="51"/>
  <c r="X172" i="51"/>
  <c r="W172" i="51"/>
  <c r="X171" i="51"/>
  <c r="W171" i="51"/>
  <c r="X170" i="51"/>
  <c r="W170" i="51"/>
  <c r="X169" i="51"/>
  <c r="W169" i="51"/>
  <c r="X168" i="51"/>
  <c r="W168" i="51"/>
  <c r="Y172" i="51"/>
  <c r="Y171" i="51"/>
  <c r="Y170" i="51"/>
  <c r="Y169" i="51"/>
  <c r="Y168" i="51"/>
  <c r="X164" i="51"/>
  <c r="W164" i="51"/>
  <c r="X163" i="51"/>
  <c r="W163" i="51"/>
  <c r="X162" i="51"/>
  <c r="W162" i="51"/>
  <c r="X161" i="51"/>
  <c r="W161" i="51"/>
  <c r="X160" i="51"/>
  <c r="W160" i="51"/>
  <c r="Y164" i="51"/>
  <c r="Y163" i="51"/>
  <c r="Y162" i="51"/>
  <c r="Y161" i="51"/>
  <c r="Y160" i="51"/>
  <c r="X157" i="51"/>
  <c r="W157" i="51"/>
  <c r="X156" i="51"/>
  <c r="W156" i="51"/>
  <c r="X155" i="51"/>
  <c r="W155" i="51"/>
  <c r="X154" i="51"/>
  <c r="W154" i="51"/>
  <c r="X153" i="51"/>
  <c r="W153" i="51"/>
  <c r="Y157" i="51"/>
  <c r="Y156" i="51"/>
  <c r="Y155" i="51"/>
  <c r="Y154" i="51"/>
  <c r="Y153" i="51"/>
  <c r="I44" i="51"/>
  <c r="M42" i="51" s="1"/>
  <c r="E54" i="35" s="1"/>
  <c r="I62" i="51"/>
  <c r="M60" i="51" s="1"/>
  <c r="E56" i="35" s="1"/>
  <c r="Y188" i="51"/>
  <c r="X188" i="51"/>
  <c r="W188" i="51"/>
  <c r="X187" i="51"/>
  <c r="W187" i="51"/>
  <c r="Y186" i="51"/>
  <c r="X186" i="51"/>
  <c r="W186" i="51"/>
  <c r="Y185" i="51"/>
  <c r="X185" i="51"/>
  <c r="W185" i="51"/>
  <c r="Y184" i="51"/>
  <c r="X184" i="51"/>
  <c r="W184" i="51"/>
  <c r="Y149" i="51"/>
  <c r="X149" i="51"/>
  <c r="W149" i="51"/>
  <c r="Y148" i="51"/>
  <c r="X148" i="51"/>
  <c r="W148" i="51"/>
  <c r="Y147" i="51"/>
  <c r="X147" i="51"/>
  <c r="W147" i="51"/>
  <c r="Y146" i="51"/>
  <c r="X146" i="51"/>
  <c r="W146" i="51"/>
  <c r="Y145" i="51"/>
  <c r="X145" i="51"/>
  <c r="W145" i="51"/>
  <c r="I131" i="51"/>
  <c r="M129" i="51" s="1"/>
  <c r="E65" i="35" s="1"/>
  <c r="I100" i="51"/>
  <c r="M98" i="51" s="1"/>
  <c r="E60" i="35" s="1"/>
  <c r="I119" i="51"/>
  <c r="M117" i="51" s="1"/>
  <c r="E64" i="35" s="1"/>
  <c r="I81" i="51"/>
  <c r="M79" i="51" s="1"/>
  <c r="E58" i="35" s="1"/>
  <c r="I26" i="51"/>
  <c r="M24" i="51" s="1"/>
  <c r="E52" i="35" s="1"/>
  <c r="O44" i="37" l="1"/>
  <c r="O42" i="37"/>
  <c r="O39" i="37"/>
  <c r="O49" i="37" l="1"/>
  <c r="O48" i="37"/>
  <c r="O55" i="37"/>
  <c r="O56" i="37"/>
  <c r="O38" i="37"/>
  <c r="O50" i="37"/>
  <c r="O41" i="37"/>
  <c r="O37" i="37"/>
  <c r="E16" i="35"/>
  <c r="J46" i="37"/>
  <c r="K46" i="37"/>
  <c r="L46" i="37"/>
  <c r="I46" i="37"/>
  <c r="C63" i="37" l="1"/>
  <c r="C62" i="37"/>
  <c r="C61" i="37"/>
  <c r="C60" i="37"/>
  <c r="C59" i="37"/>
  <c r="C58" i="37"/>
  <c r="C57" i="37"/>
  <c r="C56" i="37"/>
  <c r="C55" i="37"/>
  <c r="C54" i="37"/>
  <c r="C53" i="37"/>
  <c r="C52" i="37"/>
  <c r="C51" i="37"/>
  <c r="C50" i="37"/>
  <c r="C49" i="37"/>
  <c r="C48" i="37"/>
  <c r="C71" i="37"/>
  <c r="C70" i="37"/>
  <c r="C69" i="37"/>
  <c r="C68" i="37"/>
  <c r="C67" i="37"/>
  <c r="C66" i="37"/>
  <c r="C65" i="37"/>
  <c r="C64" i="37"/>
  <c r="C33" i="37"/>
  <c r="C34" i="37"/>
  <c r="C35" i="37"/>
  <c r="C72" i="37"/>
  <c r="C73" i="37"/>
  <c r="C74" i="37"/>
  <c r="C75" i="37"/>
  <c r="C76" i="37"/>
  <c r="C77" i="37"/>
  <c r="C78" i="37"/>
  <c r="C79" i="37"/>
  <c r="C85" i="37"/>
  <c r="C86" i="37"/>
  <c r="C32" i="37"/>
  <c r="F69" i="33"/>
  <c r="G119" i="33"/>
  <c r="F53" i="33"/>
  <c r="G53" i="33"/>
  <c r="H53" i="33"/>
  <c r="H86" i="33"/>
  <c r="G86" i="33"/>
  <c r="F86" i="33"/>
  <c r="F119" i="33"/>
  <c r="A84" i="37"/>
  <c r="C84" i="37" s="1"/>
  <c r="A83" i="37"/>
  <c r="C83" i="37" s="1"/>
  <c r="A82" i="37"/>
  <c r="C82" i="37" s="1"/>
  <c r="A81" i="37"/>
  <c r="C81" i="37" s="1"/>
  <c r="A80" i="37"/>
  <c r="C80" i="37" s="1"/>
  <c r="A47" i="37"/>
  <c r="C47" i="37" s="1"/>
  <c r="A46" i="37"/>
  <c r="C46" i="37" s="1"/>
  <c r="A45" i="37"/>
  <c r="C45" i="37" s="1"/>
  <c r="A44" i="37"/>
  <c r="C44" i="37" s="1"/>
  <c r="A43" i="37"/>
  <c r="C43" i="37" s="1"/>
  <c r="A42" i="37"/>
  <c r="C42" i="37" s="1"/>
  <c r="A41" i="37"/>
  <c r="C41" i="37" s="1"/>
  <c r="A40" i="37"/>
  <c r="C40" i="37" s="1"/>
  <c r="A39" i="37"/>
  <c r="C39" i="37" s="1"/>
  <c r="A38" i="37"/>
  <c r="C38" i="37" s="1"/>
  <c r="A37" i="37"/>
  <c r="C37" i="37" s="1"/>
  <c r="A36" i="37"/>
  <c r="C36" i="37" s="1"/>
  <c r="F102" i="33" l="1"/>
  <c r="G122" i="33" s="1"/>
  <c r="L122" i="33" l="1"/>
  <c r="E68" i="35" s="1"/>
</calcChain>
</file>

<file path=xl/sharedStrings.xml><?xml version="1.0" encoding="utf-8"?>
<sst xmlns="http://schemas.openxmlformats.org/spreadsheetml/2006/main" count="1658" uniqueCount="920">
  <si>
    <t>1. Introduction to School Energy Assessment (SEA) Form</t>
  </si>
  <si>
    <r>
      <t xml:space="preserve">This form will help you collect information that enables you to assess your school facility conditions and capture important details on the heating, ventilation and air conditioning (HVAC) system, lighting system, and building construction properties. Collecting this information is an important step in identifying potential retrofit opportunities, or "Energy Conservation Measures" (ECMs), for your school. Follow the step-by-step instructions below, or refer to the flow chart on the right, to enter building information. The SEA form creates a simple Facility Conditions Report in Tab 2,  a useful reference summarizing the school building's equipment, construction properties, and conditions, that help you consider retrofit opportunities. Tab 2 can be printed to paper and printed, or saved as a .pdf file. 
The SEA form can also be used with the U.S. Department of Energy's Quick Building Assessment Tool (QBAT) in the Building Energy Asset Score (Asset Score) platform, at </t>
    </r>
    <r>
      <rPr>
        <u/>
        <sz val="14"/>
        <color theme="1"/>
        <rFont val="Arial"/>
        <family val="2"/>
      </rPr>
      <t>buildingenergyscore.energy.gov</t>
    </r>
    <r>
      <rPr>
        <sz val="14"/>
        <color theme="1"/>
        <rFont val="Arial"/>
        <family val="2"/>
      </rPr>
      <t xml:space="preserve">. Asset Score is a web-based software application that assesses building energy performance and identifies opportunities for efficiency improvements. QBAT is a simplified version of Asset Score for school facilities that assesses energy performance under standardized operational conditions. QBAT provides users with potential energy-saving opportunities based on existing equipment and simulated energy performance, generating a report that includes actionable retrofit opportunity information, including estimated savings, health, and safety benefits. QBAT also includes an ECM Cost Estimates tool that provides estimated cost ranges for implementing ECMs.
For questions or technical assistance with filling out the SEA form please email: SEAFormHelp@lbl.gov.
</t>
    </r>
  </si>
  <si>
    <t>Access the U.S. Department of Energy's Asset Score and Quick Building Assessment Tool</t>
  </si>
  <si>
    <t>Access Quick Building Assessment Tool User Guide</t>
  </si>
  <si>
    <t xml:space="preserve"> </t>
  </si>
  <si>
    <t>Filling out the SEA form and generating a Facility Conditions Report</t>
  </si>
  <si>
    <t xml:space="preserve">_ </t>
  </si>
  <si>
    <t xml:space="preserve">If you have a building manager or operator for your school, work with them to collect the building information needed for this assessment. If you don't have a building manager, fill out the tabs to the best of your ability. </t>
  </si>
  <si>
    <t>_</t>
  </si>
  <si>
    <t>In this form, required fields are indicated with light blue shading and dark blue border. Optional fields are indicated with light green shading and dark blue border. All other cells are locked and are for reference only.</t>
  </si>
  <si>
    <t>required field</t>
  </si>
  <si>
    <t>optional field</t>
  </si>
  <si>
    <t xml:space="preserve">_
 </t>
  </si>
  <si>
    <t>Tabs in this form where you will enter your building information are color-coded blue. All blue fields in these tabs must be filled out for a complete conditions report. The white Guide tabs provide information and illustrations to help identify equipment for which information is collected in the blue tabs. The Guide tabs can be printed out and used as references during collection of facility information. After all the information in the blue tabs has been completed, the orange tab will contain the completed Facilities Conditions Report.</t>
  </si>
  <si>
    <t>After completing the SEA form, the Facility Conditions Report in Tab 2 can be printed to paper, as well as printed or saved as a .pdf file, to serve as a useful reference on your facility's conditions and retrofit opportunities.</t>
  </si>
  <si>
    <t>*</t>
  </si>
  <si>
    <t>Tab 7 (Building Energy) is an optional tab not required for the assessment, but it is useful for summarizing your facility's energy performance if energy usage information such as that provided in utility bills is available.</t>
  </si>
  <si>
    <t>Generating the QBAT Report after the SEA form is complete</t>
  </si>
  <si>
    <t xml:space="preserve">_
 </t>
  </si>
  <si>
    <t>Navigate to the Asset Score website (linked below) to create an account. Then log in, and from the right-most "Asset Score" tab on the home page, click on the green “Quick Building Assessment Tool” button on the top right.</t>
  </si>
  <si>
    <t>https://buildingenergyscore.energy.gov/</t>
  </si>
  <si>
    <t xml:space="preserve">In the Quick Building Assessment Tool dialogue box that appears, enter your school building information by uploading the SEA form for your facility using the green upload button, following the prompts to choose the SEA form file on your computer and click Upload. Before uploading the SEA form file, make sure you have saved the file with all the blue fields completed. If fields are incomplete in the SEA form, the upload process will flag errors in the SEA form that need to be corrected. Alternately you can manually fill out the fields below the "Upload School Energy Assessment Form" button and click "Create Building." Refer to section 1 of the Facility Conditions Report tab for the info to enter.
</t>
  </si>
  <si>
    <t>Click on the green “Prepare Submission” button on the bottom right-hand side of Quick Building Assessment Tool dialogue box. Then select the Retrofit Measures you want to include in your submission, reviewing and selecting options in the tabs for Envelope, Heating &amp; Cooling, Lighting, and Water Heaters. After selecting all desired retrofit measures, click the green "Submit Building" button at the bottom of the dialogue box.</t>
  </si>
  <si>
    <t>You will be notified that your building has been submitted for simulation, and that you will receive an email once your QBAT report is ready for download. Click on the link in the email when it arrives to get to the Quick Building Assessment Tool Summary page.</t>
  </si>
  <si>
    <t xml:space="preserve">Download the QBAT Report from the “DOWNLOAD QBAT Report.zip” button in the top right. </t>
  </si>
  <si>
    <r>
      <rPr>
        <b/>
        <sz val="14"/>
        <color theme="1"/>
        <rFont val="Arial"/>
        <family val="2"/>
      </rPr>
      <t xml:space="preserve">NOTE: </t>
    </r>
    <r>
      <rPr>
        <sz val="14"/>
        <color theme="1"/>
        <rFont val="Arial"/>
        <family val="2"/>
      </rPr>
      <t>The existing capabilities of QBAT do not incorporate all information from the SEA form parameters for lighting fixtures, window performance, or HVAC controls. As a result, the measure recommendations from QBAT may not consistently align with the SEA form parameters. To address this, users have the flexibility to either refrain from selecting these measure recommendations or manually supplementing their building information using the Building Energy Asset Score user interface.</t>
    </r>
  </si>
  <si>
    <t>ECM recommendations can be found in the QBAT Report, along with health and safety benefits associated with each measure. You can click on the “learn more” buttons to get additional contextual information for each ECM.</t>
  </si>
  <si>
    <t>Download the ECM Cost Estimates spreadsheet from the same zip folder download as the QBAT report.</t>
  </si>
  <si>
    <t>Open the ECM Cost Estimates spreadsheet and follow the instructions in the first tab to enter your building's data and select your ECMs. The ECM Cost Estimates spreadsheet has cost estimates for all measures that may be recommended in the report. Select ECMs from the Asset Score Report in the spreadsheet tool to get cost estimates for your building. Each selected measure will have additional guidance below the cost estimates, with information about when measures apply and assumptions made in the calculations.</t>
  </si>
  <si>
    <t>For multiple schools/buildings, create one account and repeat, starting at Step 2.</t>
  </si>
  <si>
    <t>For more information on how to use the Quick Building Assessment Tool and the ECM Cost Estimates, please click the following link:</t>
  </si>
  <si>
    <t>Quick Building Assessment Tool User Guide</t>
  </si>
  <si>
    <t>2. Facility Conditions Report</t>
  </si>
  <si>
    <t>Once you have entered information into all of the required fields in the blue tabs, this sheet will automatically be filled in with your school's information. It serves as a simple facility conditions report. The fields below in section 1, General Facility Information, can be used to manually enter your school's information into the Quick Building Assessment Tool (QBAT) if desired. In section 2,  Facility Conditions information is summarized; this may be useful when considering retrofit opportunities. See instructions in the Introduction tab for more information. This tab can also be printed or saved as a .pdf file to generate a handy one-page report for reference.</t>
  </si>
  <si>
    <r>
      <rPr>
        <b/>
        <sz val="16"/>
        <color theme="0"/>
        <rFont val="Arial"/>
        <family val="2"/>
      </rPr>
      <t xml:space="preserve">NOTE </t>
    </r>
    <r>
      <rPr>
        <sz val="16"/>
        <color theme="0"/>
        <rFont val="Arial"/>
        <family val="2"/>
      </rPr>
      <t>if entering info into the QBAT: The existing capabilities of QBAT do not incorporate all information from the SEA Form parameters for lighting fixtures, window performance, or HVAC controls. As a result, the measure recommendations from QBAT may not consistently align with the SEA Form parameters. To address this, users have the flexibility to either refrain from selecting these measure recommendations or manually supplement their building information using the Building Energy Asset Score user interface.</t>
    </r>
  </si>
  <si>
    <r>
      <t>The fields below will populate with correct values after all tabs have been completed, and will show "</t>
    </r>
    <r>
      <rPr>
        <sz val="16"/>
        <color rgb="FFC00000"/>
        <rFont val="Arial"/>
        <family val="2"/>
      </rPr>
      <t>Facility Info Not Entered</t>
    </r>
    <r>
      <rPr>
        <sz val="16"/>
        <color theme="3"/>
        <rFont val="Arial"/>
        <family val="2"/>
      </rPr>
      <t>" prior to completion of other tabs. Equipment condition cells are shaded for easier reference.</t>
    </r>
  </si>
  <si>
    <t>1) General Facility Information</t>
  </si>
  <si>
    <t>Building/School name</t>
  </si>
  <si>
    <t>Year completed</t>
  </si>
  <si>
    <t>Building shape</t>
  </si>
  <si>
    <r>
      <t>Conditioned area above + below grade (</t>
    </r>
    <r>
      <rPr>
        <sz val="14"/>
        <color theme="3"/>
        <rFont val="Arial"/>
        <family val="2"/>
      </rPr>
      <t>ft</t>
    </r>
    <r>
      <rPr>
        <vertAlign val="superscript"/>
        <sz val="14"/>
        <color theme="3"/>
        <rFont val="Arial"/>
        <family val="2"/>
      </rPr>
      <t>2</t>
    </r>
    <r>
      <rPr>
        <sz val="16"/>
        <color theme="3"/>
        <rFont val="Arial"/>
        <family val="2"/>
      </rPr>
      <t>)</t>
    </r>
  </si>
  <si>
    <r>
      <t>Conditioned area above grade (</t>
    </r>
    <r>
      <rPr>
        <sz val="14"/>
        <color theme="3"/>
        <rFont val="Arial"/>
        <family val="2"/>
      </rPr>
      <t>ft</t>
    </r>
    <r>
      <rPr>
        <vertAlign val="superscript"/>
        <sz val="14"/>
        <color theme="3"/>
        <rFont val="Arial"/>
        <family val="2"/>
      </rPr>
      <t>2</t>
    </r>
    <r>
      <rPr>
        <sz val="14"/>
        <color theme="3"/>
        <rFont val="Arial"/>
        <family val="2"/>
      </rPr>
      <t>,</t>
    </r>
    <r>
      <rPr>
        <sz val="12"/>
        <color theme="3"/>
        <rFont val="Arial"/>
        <family val="2"/>
      </rPr>
      <t xml:space="preserve"> </t>
    </r>
    <r>
      <rPr>
        <i/>
        <sz val="12"/>
        <color theme="3"/>
        <rFont val="Arial"/>
        <family val="2"/>
      </rPr>
      <t>use in QBAT</t>
    </r>
    <r>
      <rPr>
        <sz val="16"/>
        <color theme="3"/>
        <rFont val="Arial"/>
        <family val="2"/>
      </rPr>
      <t>)</t>
    </r>
  </si>
  <si>
    <t>Total number of conditioned floors</t>
  </si>
  <si>
    <t>Predominant HVAC system type</t>
  </si>
  <si>
    <t>Street address</t>
  </si>
  <si>
    <t>City</t>
  </si>
  <si>
    <t>State</t>
  </si>
  <si>
    <t>Zip code</t>
  </si>
  <si>
    <r>
      <t xml:space="preserve">The above fields are the required fields for manual entry of school building in the </t>
    </r>
    <r>
      <rPr>
        <b/>
        <sz val="14"/>
        <color theme="3"/>
        <rFont val="Arial"/>
        <family val="2"/>
      </rPr>
      <t>Quick Building Assessment Tool (QBAT)</t>
    </r>
  </si>
  <si>
    <t>Data collected by</t>
  </si>
  <si>
    <t>Email, phone</t>
  </si>
  <si>
    <t>Date of Data Collection</t>
  </si>
  <si>
    <t>2) Facility Conditions</t>
  </si>
  <si>
    <t xml:space="preserve"> HVAC and Hot Water System</t>
  </si>
  <si>
    <t>Heating fuel type</t>
  </si>
  <si>
    <t>HVAC System type</t>
  </si>
  <si>
    <t>Equipment age</t>
  </si>
  <si>
    <t>HVAC System condition</t>
  </si>
  <si>
    <t>HVAC Controls</t>
  </si>
  <si>
    <t>Thermostats, switches</t>
  </si>
  <si>
    <t>Service hot water system</t>
  </si>
  <si>
    <t>Hot water system condition</t>
  </si>
  <si>
    <t xml:space="preserve"> Construction Properties</t>
  </si>
  <si>
    <t>Roof type</t>
  </si>
  <si>
    <t>Roof condition</t>
  </si>
  <si>
    <t>Floor type</t>
  </si>
  <si>
    <t>Wall type</t>
  </si>
  <si>
    <t>Window framing type</t>
  </si>
  <si>
    <t>Window glass type</t>
  </si>
  <si>
    <t>Window condition</t>
  </si>
  <si>
    <r>
      <t>Window to wall ratio</t>
    </r>
    <r>
      <rPr>
        <sz val="12"/>
        <color theme="3"/>
        <rFont val="Arial"/>
        <family val="2"/>
      </rPr>
      <t xml:space="preserve"> (if known)</t>
    </r>
  </si>
  <si>
    <t xml:space="preserve"> Lighting</t>
  </si>
  <si>
    <t>Classroom: Equipment</t>
  </si>
  <si>
    <t>Classroom: Condition</t>
  </si>
  <si>
    <t>Support (offices, admin, etc.): Equipment</t>
  </si>
  <si>
    <t>Support (offices, admin, etc.): Condition</t>
  </si>
  <si>
    <t>High ceiling (gym, audit., etc.): Equipment</t>
  </si>
  <si>
    <t>High ceiling (gym, audit., etc.): Condition</t>
  </si>
  <si>
    <t>Circulation Areas: Equipment</t>
  </si>
  <si>
    <t>Circulation Areas: Condition</t>
  </si>
  <si>
    <t>Exterior / Site: Equipment</t>
  </si>
  <si>
    <t>Exterior / Site: Condition</t>
  </si>
  <si>
    <t>Lighting Controls</t>
  </si>
  <si>
    <t xml:space="preserve">       Interior</t>
  </si>
  <si>
    <t xml:space="preserve">       Exterior / Site</t>
  </si>
  <si>
    <t xml:space="preserve"> Energy Intensity (if known)</t>
  </si>
  <si>
    <r>
      <t>Building EUI</t>
    </r>
    <r>
      <rPr>
        <sz val="14"/>
        <color theme="3"/>
        <rFont val="Arial"/>
        <family val="2"/>
      </rPr>
      <t xml:space="preserve"> (kBtu / ft</t>
    </r>
    <r>
      <rPr>
        <vertAlign val="superscript"/>
        <sz val="14"/>
        <color theme="3"/>
        <rFont val="Arial"/>
        <family val="2"/>
      </rPr>
      <t>2</t>
    </r>
    <r>
      <rPr>
        <sz val="14"/>
        <color theme="3"/>
        <rFont val="Arial"/>
        <family val="2"/>
      </rPr>
      <t>)</t>
    </r>
  </si>
  <si>
    <t>HVAC System number you selected</t>
  </si>
  <si>
    <t>Enter this for Quick Building Assessment Tool Input</t>
  </si>
  <si>
    <t>VAV with Hot-Water Reheat</t>
  </si>
  <si>
    <t>Four Pipe Fan Coil Unit</t>
  </si>
  <si>
    <t>Window AC + Baseboard (baseboard, window AC, boiler)</t>
  </si>
  <si>
    <t>Window AC + Baseboard </t>
  </si>
  <si>
    <t>Packaged VAV with Hot Water Reheat</t>
  </si>
  <si>
    <t>Packaged Rooftop Air Conditioner</t>
  </si>
  <si>
    <t>VAVs with electric reheat</t>
  </si>
  <si>
    <t>Packaged Heat Pump</t>
  </si>
  <si>
    <t>Rooftop Air Conditioner + Gas Furnace</t>
  </si>
  <si>
    <t>Rooftop air source heat pumps</t>
  </si>
  <si>
    <t>Warm Air Furnace</t>
  </si>
  <si>
    <t>PVAVs with electric reheat </t>
  </si>
  <si>
    <t>Water Loop Heat Pump (WLHP)</t>
  </si>
  <si>
    <t>Ground Source Heat Pump (GSHP)</t>
  </si>
  <si>
    <t>Packaged Rooftop Air Conditioner (AHU, single zone constant flow, DX cooling, gas furnace) (PTAC)</t>
  </si>
  <si>
    <t>Packaged Heat Pump (PTHP)</t>
  </si>
  <si>
    <t>3. Building Specifications Tab</t>
  </si>
  <si>
    <t>This tab includes general information about your school building and its physical attributes.</t>
  </si>
  <si>
    <t>–</t>
  </si>
  <si>
    <t>Get information for building specifications from the school office staff, building/district facility manager, or principal.</t>
  </si>
  <si>
    <t xml:space="preserve">If you do not have any of this information or have questions about the required fields for technical support only, please email:   SEAFormHelp@lbl.gov </t>
  </si>
  <si>
    <t>Input key:</t>
  </si>
  <si>
    <t>1. General Information</t>
  </si>
  <si>
    <t>a. Building/School name</t>
  </si>
  <si>
    <t>b. Street address</t>
  </si>
  <si>
    <t>c. City</t>
  </si>
  <si>
    <t>d. State</t>
  </si>
  <si>
    <t>e. Zip code</t>
  </si>
  <si>
    <t>f. Building use type</t>
  </si>
  <si>
    <t>(type letter "x" in appropriate box)</t>
  </si>
  <si>
    <t>Elementary School</t>
  </si>
  <si>
    <t>Secondary School</t>
  </si>
  <si>
    <t>g. Year completed</t>
  </si>
  <si>
    <t xml:space="preserve">Year built or year of major renovation. A "major renovation" refers only to renovations with material impact on facility energy performance (e.g., renovation here does not refer to furniture replacements, updates to flooring and finishes, sports field renovations, bleacher installation, etc.). A major renovation means either adding 25% or more to the building's square footage, a large-scale window replacement (with improved window types such as double pane), wall or roof insulation updates, or a major replacement of the heating, ventilation, and air conditioning (HVAC) equipment. If you don't know of any major renovations as described, then input the year the building was built. </t>
  </si>
  <si>
    <t>h. Date of Data Collection (MM/DD/YYYY)</t>
  </si>
  <si>
    <t>2. Contact Information</t>
  </si>
  <si>
    <t xml:space="preserve">a. Name of school's primary contact </t>
  </si>
  <si>
    <t>b. Primary contact's email</t>
  </si>
  <si>
    <t>3. Building Size</t>
  </si>
  <si>
    <t>Building gross square footage will typically be found in town/city records with your school's address, through a state agency, or possibly on a facility assessment or energy audit report your facilities director or principal should have. You also can use Google Earth to estimate this. To do this, input your address, select the measurement ruler from the Tools dropdown on the left, add points on all corners of your building, and select square feet from the Area option the right, and multiply the area by the number of floors to get the building's total square footage.</t>
  </si>
  <si>
    <t xml:space="preserve">https://earth.google.com/web/ </t>
  </si>
  <si>
    <t>a.</t>
  </si>
  <si>
    <t>Total building area</t>
  </si>
  <si>
    <r>
      <t xml:space="preserve">Gross conditioned floor area in square feet: Total square footage of the main school building, measuring from the outside of the exterior walls and including </t>
    </r>
    <r>
      <rPr>
        <i/>
        <u/>
        <sz val="14"/>
        <color theme="3"/>
        <rFont val="Arial"/>
        <family val="2"/>
      </rPr>
      <t>all conditioned</t>
    </r>
    <r>
      <rPr>
        <i/>
        <sz val="14"/>
        <color theme="3"/>
        <rFont val="Arial"/>
        <family val="2"/>
      </rPr>
      <t xml:space="preserve"> floors, above and below ground level.</t>
    </r>
  </si>
  <si>
    <t>b.</t>
  </si>
  <si>
    <t>Conditioned floor area above grade</t>
  </si>
  <si>
    <r>
      <t xml:space="preserve">Gross conditioned floor area, in square feet, above grade (at ground level or higher). Does not include parking garages. This value is the same as building size if there are no below-grade floors. Note that this is the building area used in </t>
    </r>
    <r>
      <rPr>
        <b/>
        <i/>
        <sz val="14"/>
        <color theme="3"/>
        <rFont val="Arial"/>
        <family val="2"/>
      </rPr>
      <t>QBAT</t>
    </r>
    <r>
      <rPr>
        <i/>
        <sz val="14"/>
        <color theme="3"/>
        <rFont val="Arial"/>
        <family val="2"/>
      </rPr>
      <t>.</t>
    </r>
  </si>
  <si>
    <t>c.</t>
  </si>
  <si>
    <t>Conditioned floor area below grade</t>
  </si>
  <si>
    <t>Gross conditioned floor area, in square feet, below ground level. Does not include parking garages.</t>
  </si>
  <si>
    <t>4. Building Attributes</t>
  </si>
  <si>
    <t>The number of floors above grade (ground level or higher) and below grade that have heating, cooling, or both.  Do not include parking garages.</t>
  </si>
  <si>
    <t>Number of floors</t>
  </si>
  <si>
    <r>
      <t>Indicate whether conditioned spaces are heated, cooled, or heated and cooled</t>
    </r>
    <r>
      <rPr>
        <i/>
        <sz val="14"/>
        <color rgb="FFFF0000"/>
        <rFont val="Arial"/>
        <family val="2"/>
      </rPr>
      <t>.</t>
    </r>
  </si>
  <si>
    <t>Number of occupants</t>
  </si>
  <si>
    <t>Including all staff, teachers, and students.</t>
  </si>
  <si>
    <t>(Teachers/staff)</t>
  </si>
  <si>
    <t>(Students)</t>
  </si>
  <si>
    <t>Weekly building occupancy (hours/week)</t>
  </si>
  <si>
    <t>List how many hours per week the building is in use and operating. List Saturday and Sundays separately. Do not include holidays. If any day has no occupancy, please enter 0.</t>
  </si>
  <si>
    <t>(Mon-Fri)</t>
  </si>
  <si>
    <t>(Saturday)</t>
  </si>
  <si>
    <t>(Sunday)</t>
  </si>
  <si>
    <t>d.</t>
  </si>
  <si>
    <t>Annual building occupancy (weeks/year)</t>
  </si>
  <si>
    <t>List how many weeks per year the building is in use and operating. This includes the school year plus any additional weeks of professional use. Do not include vacation weeks or weeks with fewer than four days of occupancy, unless the building is left on during that time.</t>
  </si>
  <si>
    <t>5. Other Information</t>
  </si>
  <si>
    <t>This information is not required, but helps provide a more complete understanding of your facilities. Only fill out the lines for which information is available.</t>
  </si>
  <si>
    <t>Actively used kitchen on site?</t>
  </si>
  <si>
    <t>Number of walk-in refrigerators/freezers</t>
  </si>
  <si>
    <t>Heated Pool</t>
  </si>
  <si>
    <t>Stadium Lighting</t>
  </si>
  <si>
    <t>e.</t>
  </si>
  <si>
    <t>Ice Skating Rink</t>
  </si>
  <si>
    <t>f.</t>
  </si>
  <si>
    <t>EV Charging Stations</t>
  </si>
  <si>
    <t>6. Building Shape (for Quick Building Assessment Tool)</t>
  </si>
  <si>
    <t>Choose from the dropdown:</t>
  </si>
  <si>
    <t>Building geometry affects energy performance and is important for energy simulations. Providing the size and shape of your building will help determine energy usage and upgrades needed. Pick the closest shape. Refer to the shape illustrations below.</t>
  </si>
  <si>
    <t>Rectangle</t>
  </si>
  <si>
    <t>"H"</t>
  </si>
  <si>
    <t>"L"</t>
  </si>
  <si>
    <t>"U"</t>
  </si>
  <si>
    <t>4.a HVAC and Water Heating System Tab</t>
  </si>
  <si>
    <t>In this tab, the goal is to select the system type that best describes your school building’s heating, cooling, and ventilation delivery system. Select the system that most closely matches that of your building. Refer to the HVAC Equipment Guide (tab 4.b) to help you identify the system. </t>
  </si>
  <si>
    <t>Description</t>
  </si>
  <si>
    <t>This section is used to identify the primary heating and cooling system that cover most of your building's square footage, focusing on central plant, packaged systems, and room-level systems.</t>
  </si>
  <si>
    <t>There are 13 different HVAC system combinations to choose from.  Choose the system type that most closely matches your school's system.</t>
  </si>
  <si>
    <t>To identify which HVAC systems you have, ask the facilities director. You may also physically identify the equipment by going to specific locations in and around the school building. Use the Equipment Guide tab for additional information. Use the system images and descriptions in the Guide as a reference to help identify the combination of equipment.</t>
  </si>
  <si>
    <t>Instructions</t>
  </si>
  <si>
    <t>Select the blue-shaded cells below.</t>
  </si>
  <si>
    <t xml:space="preserve">Select the dropdown arrows that appear in the right hand corner and choose from the menu options. </t>
  </si>
  <si>
    <t>Choose the HVAC system for your building. If your HVAC system does not match any of these, select the HVAC system that most closely matches your equipment. </t>
  </si>
  <si>
    <t>Refer to the HVAC Equipment Guide tab, or print out to help identify the system based on equipment found in your school.</t>
  </si>
  <si>
    <t>HVAC System</t>
  </si>
  <si>
    <t xml:space="preserve">  System type</t>
  </si>
  <si>
    <t>System condition</t>
  </si>
  <si>
    <r>
      <t xml:space="preserve">Good </t>
    </r>
    <r>
      <rPr>
        <sz val="12"/>
        <color rgb="FF17618C"/>
        <rFont val="Arial"/>
        <family val="2"/>
      </rPr>
      <t xml:space="preserve">= Requires minimum maintenance, operating satisfactorily. 
</t>
    </r>
    <r>
      <rPr>
        <b/>
        <sz val="12"/>
        <color rgb="FF17618C"/>
        <rFont val="Arial"/>
        <family val="2"/>
      </rPr>
      <t xml:space="preserve">Fair </t>
    </r>
    <r>
      <rPr>
        <sz val="12"/>
        <color rgb="FF17618C"/>
        <rFont val="Arial"/>
        <family val="2"/>
      </rPr>
      <t xml:space="preserve">= Requires above average maintenance (more than once a year), some operational issues.
</t>
    </r>
    <r>
      <rPr>
        <b/>
        <sz val="12"/>
        <color rgb="FF17618C"/>
        <rFont val="Arial"/>
        <family val="2"/>
      </rPr>
      <t xml:space="preserve">Poor </t>
    </r>
    <r>
      <rPr>
        <sz val="12"/>
        <color rgb="FF17618C"/>
        <rFont val="Arial"/>
        <family val="2"/>
      </rPr>
      <t>=</t>
    </r>
    <r>
      <rPr>
        <b/>
        <sz val="12"/>
        <color rgb="FF17618C"/>
        <rFont val="Arial"/>
        <family val="2"/>
      </rPr>
      <t xml:space="preserve"> </t>
    </r>
    <r>
      <rPr>
        <sz val="12"/>
        <color rgb="FF17618C"/>
        <rFont val="Arial"/>
        <family val="2"/>
      </rPr>
      <t>Leaking, rusted, broken switch</t>
    </r>
    <r>
      <rPr>
        <sz val="12"/>
        <color theme="3"/>
        <rFont val="Arial"/>
        <family val="2"/>
      </rPr>
      <t>es, valves</t>
    </r>
    <r>
      <rPr>
        <sz val="12"/>
        <color rgb="FF17618C"/>
        <rFont val="Arial"/>
        <family val="2"/>
      </rPr>
      <t xml:space="preserve"> not working satisfactorily.</t>
    </r>
  </si>
  <si>
    <t>HVAC controls</t>
  </si>
  <si>
    <t>(refers only to central equipment controls that are found 
on or near the equipment)</t>
  </si>
  <si>
    <r>
      <t xml:space="preserve">Central Building Management System / Building Automation System (BMS/BAS) </t>
    </r>
    <r>
      <rPr>
        <sz val="12"/>
        <color rgb="FF17618C"/>
        <rFont val="Arial"/>
        <family val="2"/>
      </rPr>
      <t xml:space="preserve">= PC controlled for multiple </t>
    </r>
    <r>
      <rPr>
        <sz val="12"/>
        <color theme="3"/>
        <rFont val="Arial"/>
        <family val="2"/>
      </rPr>
      <t>equipment/zones</t>
    </r>
    <r>
      <rPr>
        <sz val="12"/>
        <color rgb="FF17618C"/>
        <rFont val="Arial"/>
        <family val="2"/>
      </rPr>
      <t>, complex sequences and scheduling.</t>
    </r>
    <r>
      <rPr>
        <b/>
        <sz val="12"/>
        <color rgb="FF17618C"/>
        <rFont val="Arial"/>
        <family val="2"/>
      </rPr>
      <t xml:space="preserve">
Advanced Central BMS/BAS </t>
    </r>
    <r>
      <rPr>
        <sz val="12"/>
        <color rgb="FF17618C"/>
        <rFont val="Arial"/>
        <family val="2"/>
      </rPr>
      <t>= Includes advanced level of control such as outside air temperature reset.</t>
    </r>
  </si>
  <si>
    <t>HVAC thermostats, switches</t>
  </si>
  <si>
    <t>Service water heating system</t>
  </si>
  <si>
    <t>(hot water for kitchen, bathrooms, laundry)</t>
  </si>
  <si>
    <t>Service water heating system condition</t>
  </si>
  <si>
    <t>4.b HVAC Equipment Guide</t>
  </si>
  <si>
    <t>This guide will help you identify actual pieces of heating and cooling equipment in your school. To do this, you will go to three locations within the building to locate equipment: (1) the mechanical room, (2) building exterior (roof and sides of the building), and (3) inside individual rooms (classrooms/offices) within the building. </t>
  </si>
  <si>
    <t>Instructions:</t>
  </si>
  <si>
    <t>–  First print this guide to carry with you around your building.</t>
  </si>
  <si>
    <t>–  Visit the locations of the building where HVAC equipment is located, and mark the ones you see.</t>
  </si>
  <si>
    <t>–  Reference this printed guide to help fill out tab 4.a. </t>
  </si>
  <si>
    <t>1)</t>
  </si>
  <si>
    <t>Packaged Terminal Air Conditioner (PTAC)</t>
  </si>
  <si>
    <t>Description:</t>
  </si>
  <si>
    <t xml:space="preserve">These are single zone units located in rooms to provide cooling. If you have these units in individual rooms, this is your system. If you have PTACs, you may have no heating, or have heating provided by other means, such as a central furnace, or baseboards or radiators in rooms. If so, you may also have a boiler in the mechanical room, or your building may be provided district hot water or steam. </t>
  </si>
  <si>
    <t>Location:</t>
  </si>
  <si>
    <t>To locate this equipment, check the classrooms, administrative offices, and other areas.</t>
  </si>
  <si>
    <t xml:space="preserve">Equipment type: </t>
  </si>
  <si>
    <t>Zone Equipment</t>
  </si>
  <si>
    <t xml:space="preserve">Distribution type: </t>
  </si>
  <si>
    <t>N/A</t>
  </si>
  <si>
    <t>Cooling source:</t>
  </si>
  <si>
    <t>Terminal DX</t>
  </si>
  <si>
    <r>
      <t>Heating source</t>
    </r>
    <r>
      <rPr>
        <sz val="14"/>
        <color theme="1"/>
        <rFont val="Arial"/>
        <family val="2"/>
      </rPr>
      <t xml:space="preserve"> (default)</t>
    </r>
    <r>
      <rPr>
        <b/>
        <sz val="14"/>
        <color theme="1"/>
        <rFont val="Arial"/>
        <family val="2"/>
      </rPr>
      <t>:</t>
    </r>
  </si>
  <si>
    <t>Central Furnace</t>
  </si>
  <si>
    <r>
      <t>Heating fuel</t>
    </r>
    <r>
      <rPr>
        <sz val="14"/>
        <color theme="1"/>
        <rFont val="Arial"/>
        <family val="2"/>
      </rPr>
      <t xml:space="preserve"> (default)</t>
    </r>
    <r>
      <rPr>
        <b/>
        <sz val="14"/>
        <color theme="1"/>
        <rFont val="Arial"/>
        <family val="2"/>
      </rPr>
      <t>:</t>
    </r>
  </si>
  <si>
    <t>Natural Gas</t>
  </si>
  <si>
    <t>Equipment in this System:</t>
  </si>
  <si>
    <t>Packaged Air Conditioner</t>
  </si>
  <si>
    <t>May also include zone heating equipment:</t>
  </si>
  <si>
    <t>radiator</t>
  </si>
  <si>
    <t>baseboard</t>
  </si>
  <si>
    <t xml:space="preserve">      central boiler</t>
  </si>
  <si>
    <t>central furnace</t>
  </si>
  <si>
    <t>2)</t>
  </si>
  <si>
    <t>Rooftop Air Conditioner and Gas Furnace</t>
  </si>
  <si>
    <t xml:space="preserve">This is a self-contained air handler that serves one room and includes cooling and heating. If you have an air handling unit (AHU) on the roof with a metal gas pipe going into it, and one thermostat in the room it's serving, this is your system. </t>
  </si>
  <si>
    <t xml:space="preserve">There is only one piece of equipment for this system type: a packaged air conditioner. It will be on the roof. </t>
  </si>
  <si>
    <t>Air Handler</t>
  </si>
  <si>
    <t>Single Zone</t>
  </si>
  <si>
    <t>Central DX (“DX” stands for “direct expansion”)</t>
  </si>
  <si>
    <t>Heating source:</t>
  </si>
  <si>
    <t>Heating fuel:</t>
  </si>
  <si>
    <t>Packaged Air Conditioner (with Gas Furnace)</t>
  </si>
  <si>
    <t>3)</t>
  </si>
  <si>
    <t>Variable Air Volume (VAV) with Hot Water Reheat</t>
  </si>
  <si>
    <t xml:space="preserve">If you have an AHU in the mechanical room, and a boiler and a chiller in the mechanical room (or district chilled or hot water), this is the system for your school. This system may also include a cooling tower outside the building or on the roof. </t>
  </si>
  <si>
    <t xml:space="preserve">To find this equipment, check in the mechanical room and outside the building. </t>
  </si>
  <si>
    <t>Multi Zone</t>
  </si>
  <si>
    <t>Central Plant Chilled Water Loop</t>
  </si>
  <si>
    <t>Central Plant Boiler Hot Water Loop</t>
  </si>
  <si>
    <t>Natural Gas or Other</t>
  </si>
  <si>
    <t xml:space="preserve">Mechanical room air handling unit (AHU) </t>
  </si>
  <si>
    <t>Chiller</t>
  </si>
  <si>
    <t>Boiler</t>
  </si>
  <si>
    <t>It may have multiples units</t>
  </si>
  <si>
    <t>4)</t>
  </si>
  <si>
    <t>Variable Air Volume (VAV) with Electric Reheat</t>
  </si>
  <si>
    <t xml:space="preserve">This is a heating and cooling AHU. This is typical of an all-electric building where no natural gas lines are visible, or the system may instead include central gas heat with electric reheat at the zone level. If you have an AHU in the mechanical room, and a chiller in the mechanical room, and multiple thermostats in rooms for temperature control from this unit, then this is your system. This system may also include a cooling tower outside the building or on the roof and a central furnace if there is central heating as well as zone reheat. </t>
  </si>
  <si>
    <t xml:space="preserve">To locate this equipment, check the mechanical room. </t>
  </si>
  <si>
    <t>Electricity, but may also include central heat from gas or other source</t>
  </si>
  <si>
    <t>May also have central furnace:</t>
  </si>
  <si>
    <t>5)</t>
  </si>
  <si>
    <t>Packaged Variable Air Volume (VAV) with Hot Water Reheat</t>
  </si>
  <si>
    <t>This is a packaged air handling system. If you have an air handler on the roof, a boiler in the mechanical room, and multiple thermostats in rooms for temperature control from this unit, this is your system.</t>
  </si>
  <si>
    <t>Central Plant Boiler, Hot Water Loop</t>
  </si>
  <si>
    <t>Rooftop air handler</t>
  </si>
  <si>
    <t>Boiler (mechanical room)</t>
  </si>
  <si>
    <t>6)</t>
  </si>
  <si>
    <t>Packaged Variable Air Volume (VAV) with Electric Reheat</t>
  </si>
  <si>
    <t xml:space="preserve">This is a heating and cooling AHU. This is typical of an all-electric building where no natural gas lines are visible, or the system may include central gas heat with electric reheat at the zone level. If you have an AHU on the roof and multiple thermostats in rooms for temperature control from this unit, then this is your system.  </t>
  </si>
  <si>
    <t>Electricity, or may include central heat from gas or other source</t>
  </si>
  <si>
    <t>7)</t>
  </si>
  <si>
    <t>Window AC + Baseboard</t>
  </si>
  <si>
    <t xml:space="preserve">Description: </t>
  </si>
  <si>
    <t xml:space="preserve">This system provides cooling by an individual window air conditioner unit in the room. If you have window AC units, you may have no heating, or heating provided by baseboards or radiators in rooms. If so, you may also have a boiler in the mechanical room, or your building may be provided district hot water or steam. </t>
  </si>
  <si>
    <t>To find this equipment, check the mechanical room and inside the classrooms or other rooms.</t>
  </si>
  <si>
    <t>Zone/Room Equipment</t>
  </si>
  <si>
    <t>Terminal DX (“DX” stands for “direct expansion”)</t>
  </si>
  <si>
    <t>No heating</t>
  </si>
  <si>
    <t>Window AC</t>
  </si>
  <si>
    <t>8)</t>
  </si>
  <si>
    <t xml:space="preserve">This system uses heating and cooling. If you have fan coil units in the rooms and a chiller and/or boiler in the mechanical room (or district chilled and/or hot water sources), this is your system. This system may also include a fourth piece of equipment: a cooling tower outside the building or on the roof. </t>
  </si>
  <si>
    <t xml:space="preserve">To find this equipment, check in classrooms, and in the mechanical room or outside the building. </t>
  </si>
  <si>
    <r>
      <t xml:space="preserve">Cooling source </t>
    </r>
    <r>
      <rPr>
        <sz val="14"/>
        <color theme="1"/>
        <rFont val="Arial"/>
        <family val="2"/>
      </rPr>
      <t>(default)</t>
    </r>
    <r>
      <rPr>
        <b/>
        <sz val="14"/>
        <color theme="1"/>
        <rFont val="Arial"/>
        <family val="2"/>
      </rPr>
      <t>:</t>
    </r>
  </si>
  <si>
    <t>Fan Coil Unit</t>
  </si>
  <si>
    <t>Cooling tower</t>
  </si>
  <si>
    <t>9)</t>
  </si>
  <si>
    <t xml:space="preserve">This is heating only equipment in the mechanical room. There are room thermostat(s) to control the temperature. </t>
  </si>
  <si>
    <t xml:space="preserve">There is a central furnace in the mechanical room and an air handler to distribute the warm air. To locate this equipment, check the mechanical room. </t>
  </si>
  <si>
    <t>No Cooling</t>
  </si>
  <si>
    <t>10)</t>
  </si>
  <si>
    <t>Packaged Terminal Heat Pump</t>
  </si>
  <si>
    <t>This is a single zone unit located in rooms such as classrooms. It has electric DX cooling and heating. There are no natural gas lines to this unit.</t>
  </si>
  <si>
    <t xml:space="preserve">There is only one piece of equipment for this system, it is a single zone unit located in rooms. To locate this equipment, check the classrooms, administrative offices, and elsewhere. </t>
  </si>
  <si>
    <t>Heat Pump</t>
  </si>
  <si>
    <t>Electricity</t>
  </si>
  <si>
    <t>Packaged In-Room Heat Pump</t>
  </si>
  <si>
    <t>11)</t>
  </si>
  <si>
    <t>Rooftop Air Source Heat Pump</t>
  </si>
  <si>
    <t xml:space="preserve">This is a self contained single zone system providing electric cooling and heating, typically serving a smaller space. This is similar to a packaged AC; however, there is no natural gas line going to the unit. The nameplate should indicate “heat pump” as well. If you have a cooling plus heating AHU on the roof with no gas line, and only one thermostat to control the temperature, this is your system. </t>
  </si>
  <si>
    <t xml:space="preserve">There is only one piece of equipment for this system: a packaged heat pump. To locate this equipment, check the roof. </t>
  </si>
  <si>
    <t>Central DX</t>
  </si>
  <si>
    <t>Packaged Rooftop Heat Pump</t>
  </si>
  <si>
    <t>12)</t>
  </si>
  <si>
    <t>Water loop heat pumps provide all-electric heating and cooling and typically circulate water throughout the building to terminal devices to provide heating and cooling (though ducts and air handlers may also distribute conditioned air), also typically rejecting heat via a cooling tower outside. In addition to the heat pump you will also see piping and pumps for water circulation.</t>
  </si>
  <si>
    <t>The main equipment for this system is the heat pump. To locate this equipment, check the mechanical room.</t>
  </si>
  <si>
    <t>Water Loop Heat Pump</t>
  </si>
  <si>
    <t>13)</t>
  </si>
  <si>
    <t>Variable Refrigerant Flow (VRF)</t>
  </si>
  <si>
    <t>Variable-refrigerant-flow (VRF) HVAC systems are direct-expansion (DX) heat pumps similar to other DX/heat pump systems, and share many of the same components (i.e., compressor, expansion device, and heat exchangers). VRF systems have multiple indoor units ("cassettes") connected to a common outdoor unit (single or combined modules), can be larger and have variable capacity and distributed control. They also can provide heating and cooling in various indoor units at the same time, which DX and  heat pumps cannot do. They have refrigerant lines running to the head cassettes in spaces that each have individual thermostats. This type of system provides heating and cooling but no ventilation air. Look for the large unit around the perimeter of the building or on the roof.</t>
  </si>
  <si>
    <t xml:space="preserve">There is one main piece of equipment for this system. To locate this equipment, check the perimeter or roof of the building. </t>
  </si>
  <si>
    <t>Refrigerant</t>
  </si>
  <si>
    <t>VRF</t>
  </si>
  <si>
    <t>Pneumatic Controls</t>
  </si>
  <si>
    <t>This will have a small air compressor for valve control.</t>
  </si>
  <si>
    <t>It is for a central plant unit controls. </t>
  </si>
  <si>
    <t xml:space="preserve">You will find this in the mechanical space with the other central plant equipment. </t>
  </si>
  <si>
    <t>Manual Thermostat</t>
  </si>
  <si>
    <t>It has a lever or rotates to control temperature.</t>
  </si>
  <si>
    <t xml:space="preserve">You will find it in classrooms, offices, etc. </t>
  </si>
  <si>
    <t>Programmable Thermostat</t>
  </si>
  <si>
    <t>It has a schedule by time and day to control the temperature setpoint.</t>
  </si>
  <si>
    <t>Smart (Wi-Fi Connected) Thermostat</t>
  </si>
  <si>
    <t>In addition to programmed schedules, smart thermostats use algorithms that learn occupancy habits and automatically adjust the heating and cooling based on when occupants are present, to save energy and money.</t>
  </si>
  <si>
    <t>5.a Lighting Tab</t>
  </si>
  <si>
    <t>In this section you will identify the types of light sources and fixtures most commonly used in the different areas of your school, from classrooms and administrative offices to the cafeteria and auditorium. For some types of light fixtures, the light bulbs (or lamps) may be one of several options, so you may need to look inside fixtures to determine which is being used. You will also need to identify the types of lighting controls commonly used in your building. Try to survey at least 20% of the space or the rooms of each area type to characterize the lighting and controls used.</t>
  </si>
  <si>
    <t>Select the blue-shaded cells.</t>
  </si>
  <si>
    <t>Select the dropdown arrows that appear in the right hand corner and choose Type and Percentage in each section. Choose the lighting and controls types that most closely represent those in each space type in your building, and estimate the percent of each type (0%, 25%, 50%, 75%, or 100%). Percentages for your selections must total 100%.</t>
  </si>
  <si>
    <t xml:space="preserve">For each space type, after selecting equipment type and percentage, indicate the condition that the lighting equipment is in (good, fair, poor). </t>
  </si>
  <si>
    <t>Good = Operates reliably with minimum maintenance required.
Fair = Operates somewhat reliably, though maintenance is required with some regularity.
Poor = Operates unreliably, with frequent maintenance required.</t>
  </si>
  <si>
    <t>Refer to the images and descriptions in the Lighting Equipment Guide (tab 5.b) to help identify the types of lighting used in your building. It may be helpful to print the tab out to have as a reference.</t>
  </si>
  <si>
    <t>1. Lighting in Classrooms</t>
  </si>
  <si>
    <t>This includes all the general ceiling fixtures that serve the classrooms in your school.</t>
  </si>
  <si>
    <t>a. Type of lights (top three)</t>
  </si>
  <si>
    <t>b. Percentage</t>
  </si>
  <si>
    <t>Total</t>
  </si>
  <si>
    <t>This must add up to 100%</t>
  </si>
  <si>
    <t>c. Lighting system condition</t>
  </si>
  <si>
    <t>2. Lighting in Support Spaces (Office, Administrative Areas)</t>
  </si>
  <si>
    <t>This includes lighting for offices, small group resource rooms, and other general rooms that do not support a full classroom.</t>
  </si>
  <si>
    <t>3. Lighting in Large Rooms and High Ceiling Areas</t>
  </si>
  <si>
    <t>This includes lighting for gymnasiums, cafeterias, multi-purpose rooms, auditoriums, or any large gathering spaces.</t>
  </si>
  <si>
    <t>4. Lighting in Circulation Areas</t>
  </si>
  <si>
    <t>This includes lighting used in lobbies, entryways, hallways, stairwells, and other connector spaces.</t>
  </si>
  <si>
    <t>5. Exterior / Site Lighting</t>
  </si>
  <si>
    <t xml:space="preserve">This section features site lighting, including exterior walkway lighting, wall packs and sconces, exterior flood lighting, and bollards, as well as parking garage and/or parking lot lighting and lighting in any other exterior location that falls within the property lines.
 </t>
  </si>
  <si>
    <t>6. Lighting Controls</t>
  </si>
  <si>
    <t>This section features site lighting, including exterior walkway lighting, wall packs and sconces, exterior flood lighting, and bollards, as well as parking garage and/or parking lot lighting and lighting in any other exterior location.</t>
  </si>
  <si>
    <t>Interior Lighting Controls</t>
  </si>
  <si>
    <t>a. Type of lighting controls</t>
  </si>
  <si>
    <t>Exterior Lighting Controls</t>
  </si>
  <si>
    <t>c. Type of lighting controls</t>
  </si>
  <si>
    <t>d. Percentage</t>
  </si>
  <si>
    <t>Section1</t>
  </si>
  <si>
    <t>Percentage</t>
  </si>
  <si>
    <t>First option</t>
  </si>
  <si>
    <t>Second option</t>
  </si>
  <si>
    <t>Third option</t>
  </si>
  <si>
    <t>Section 2</t>
  </si>
  <si>
    <t>Lighting types</t>
  </si>
  <si>
    <t>Rank</t>
  </si>
  <si>
    <t>CFLs</t>
  </si>
  <si>
    <t>Incandescent and halogen</t>
  </si>
  <si>
    <t>LEDs</t>
  </si>
  <si>
    <t>Linear fluorescent</t>
  </si>
  <si>
    <t>Section 3</t>
  </si>
  <si>
    <t>Exterior Lights</t>
  </si>
  <si>
    <t>Fluorescent</t>
  </si>
  <si>
    <t>HID</t>
  </si>
  <si>
    <t>None (no exterior lights)</t>
  </si>
  <si>
    <t>Exterior Light Controls</t>
  </si>
  <si>
    <t>Section 4</t>
  </si>
  <si>
    <t>Central / Networked / 'Smart'</t>
  </si>
  <si>
    <t xml:space="preserve">Occupancy sensors </t>
  </si>
  <si>
    <t>Occupancy sensors plus schedules/timers</t>
  </si>
  <si>
    <t>Schedules, relay panels, timers</t>
  </si>
  <si>
    <t>Sunrise/sunset photosensors</t>
  </si>
  <si>
    <t>Wall switches</t>
  </si>
  <si>
    <t xml:space="preserve">No controls (always on) </t>
  </si>
  <si>
    <t>Section 5</t>
  </si>
  <si>
    <t>Common Areas</t>
  </si>
  <si>
    <t>Section 6.1</t>
  </si>
  <si>
    <t>Interior Light Controls</t>
  </si>
  <si>
    <t>Section 6.2</t>
  </si>
  <si>
    <t>5.b Lighting Equipment Guide</t>
  </si>
  <si>
    <t>This guide will help you identify the most common lighting sources used in  your school. You will need to survey at least 20% of the building floor area to accurately estimate the lighting system information in the lighting tab, paying closest attention to common space types like classrooms, administrative offices, cafeteria, hallways, etc.</t>
  </si>
  <si>
    <t>-</t>
  </si>
  <si>
    <t>Either print this tab or open it on a mobile or tablet device so you can reference it as you walk around your building.</t>
  </si>
  <si>
    <t>Look in the space types identified in the Lighting Form tab to identify lighting equipment.</t>
  </si>
  <si>
    <t xml:space="preserve">Mark the selections in the Lighting Tab that best represent the lighting. </t>
  </si>
  <si>
    <t xml:space="preserve">Common general lighting fixtures and lamps (or "bulbs") </t>
  </si>
  <si>
    <r>
      <t>Look at the light fixtures present throughout your school facility</t>
    </r>
    <r>
      <rPr>
        <sz val="12"/>
        <color rgb="FFFF0000"/>
        <rFont val="Arial"/>
        <family val="2"/>
      </rPr>
      <t>,</t>
    </r>
    <r>
      <rPr>
        <sz val="12"/>
        <color theme="1"/>
        <rFont val="Arial"/>
        <family val="2"/>
      </rPr>
      <t xml:space="preserve"> and identify the type of lighting used. Pick rooms and areas that you consider to be representative of typical lighting used in your school. These images and descriptions will help you identify the types of lighting used in your building. </t>
    </r>
  </si>
  <si>
    <t>Fixture type: Ceiling troffers, pendants, and strip fixtures</t>
  </si>
  <si>
    <t xml:space="preserve">These are commonly used to illuminate classrooms, lobbies, offices, hallways, stairwells, and other spaces. Traditionally the light source in these fixtures is linear fluorescent tubes (see "Bulbs" below). However, they may instead have LED replacement tubes or have LEDs integrated into the fixture (no bulb). You may need to look behind lenses or reflectors to determine the bulb type. </t>
  </si>
  <si>
    <t>Bulbs in these fixtures:</t>
  </si>
  <si>
    <t>Linear fluorescent lamps</t>
  </si>
  <si>
    <t>Linear fluorescent lamps, or "bulbs," will be made out of glass with metal ends. They are used in the ceiling troffers, pendants, and strip fixtures seen above. These lamps may be type T5, T8, or T12.</t>
  </si>
  <si>
    <t>LED replacement tubes</t>
  </si>
  <si>
    <t>LED replacement tubes will look very similar to linear fluorescent lamps, but will be made of plastic. The LED light sources may be visible within the tube as well.</t>
  </si>
  <si>
    <t>Integrated LEDs</t>
  </si>
  <si>
    <t>LED fixtures of this type do not have individual replaceable bulbs inside but instead have LEDs integrated into the fixture's body. In such fixtures the individual LEDs will typically be visible if the lens or cover is removed.</t>
  </si>
  <si>
    <t>Fixture type: Recessed lighting, can lights, and wall-mounted sconces</t>
  </si>
  <si>
    <t>Here are some other common fixtures you may find in ceilings and on walls. These may have incandescent, halogen, CFL, or LED bulbs inside (see below). It may be necessary to look behind or inside the fixture lenses to determine the light source.</t>
  </si>
  <si>
    <t>Incandescent and halogen bulbs</t>
  </si>
  <si>
    <t>Incandescent and halogen bulbs will be made out of glass, normally with a screw-in metal base. Normally a wire filament is visible inside the bulb, inside of a glass capsule if it is halogen. Caution: These lights will be very hot when on, so avoid touching them.</t>
  </si>
  <si>
    <t xml:space="preserve">  </t>
  </si>
  <si>
    <t>Compact fluorescent (CFL) bulbs</t>
  </si>
  <si>
    <t xml:space="preserve">CFLs will be made out of glass, and they also normally have a metal screw base that fits in most residential fixtures. </t>
  </si>
  <si>
    <t>LED bulbs</t>
  </si>
  <si>
    <t xml:space="preserve">LED bulbs resemble incandescent and halogen bulbs but will be made out of plastic, sometimes with a heavier aluminum base. </t>
  </si>
  <si>
    <t>New LED fixtures may have LEDs integrated into the fixture body instead of having removable bulbs inside. In such fixtures, the individual LEDs may be visible behind the opaque lens that covers the fixture (the lens may not be removeable).</t>
  </si>
  <si>
    <t>Common "high bay" and exterior fixtures and bulbs</t>
  </si>
  <si>
    <t>Look for these in areas with high ceilings and elsewhere that high-light output fixtures (auditorium, gymnasium, etc.) are used. This will help you identify what type of light sources are used in these fixtures, which are also common in exterior spaces.</t>
  </si>
  <si>
    <t>Fixtures</t>
  </si>
  <si>
    <t xml:space="preserve">These are some commonly used high output fixtures for spaces with high ceilings or outdoors. Some of these fixtures may use traditional sources like high intensity discharge  (HID) lamps, including high pressure sodium, mercury vapor, and metal halide, or linear fluorescents (typically with many bulbs per fixture). If there has been an LED retrofit in your school, these may have LED replacement bulbs or be new LED fixtures using integrated LED sources (no bulbs). It will be important to look closely at the fixtures, including under lenses and diffusers, to determine the light source within.  </t>
  </si>
  <si>
    <t>High Intensity Discharge (HID) lamps</t>
  </si>
  <si>
    <t>HID lamps, or "bulbs," can include high pressure sodium lamps (which provide a yellow-hued light) and metal halide lamps or mercury vapor lamps (which provide bluish white-hued light). These are large glass bulbs.</t>
  </si>
  <si>
    <t xml:space="preserve">Linear fluorescent lamps, or "bulbs," will be made out of glass with metal ends and are used in linear strip fixtures. </t>
  </si>
  <si>
    <t>LED replacement tubes will look very similar to linear fluorescent lamps but will be made of plastic. The LED light sources may be visible within the tube as well.</t>
  </si>
  <si>
    <t>Integrated LED light source</t>
  </si>
  <si>
    <t>Commonly when high output fixtures use an LED light source, it will be integrated into the fixture rather than being in the form of a removable "bulb." The LEDs may be easily visible, or they may be behind a lens or cover.</t>
  </si>
  <si>
    <t>6.a Construction Properties Tab</t>
  </si>
  <si>
    <t>In this tab you will enter some of the basic construction properties of your school building, including details on roof, floor, wall materials and types, and window information. Select the responses that most closely match the conditions of your building. See the Construction Guide (tab 6.b) for information and illustrations to help make your selections.</t>
  </si>
  <si>
    <t>Guidance</t>
  </si>
  <si>
    <t>Filling out this section will require you to visually inspect your building. You may also need to consult blueprints or plans from construction or retrofits to identify specific construction materials.</t>
  </si>
  <si>
    <t>If a specific construction detail does not exactly match the available options, select the one that most closely matches your building.</t>
  </si>
  <si>
    <t>Select the dropdown arrows that appear in the right hand corner and choose from the menu options.</t>
  </si>
  <si>
    <t>Choose the construction type or property that most closely represents your building.</t>
  </si>
  <si>
    <t>Refer to the next tab to help identify the construction properties found in your school.</t>
  </si>
  <si>
    <t>Construction Properties</t>
  </si>
  <si>
    <t>Roof Type</t>
  </si>
  <si>
    <t xml:space="preserve">Pick the closest roofing material. If a campus, pick the largest or most representative building. </t>
  </si>
  <si>
    <t>Most Recent Roof Renovation</t>
  </si>
  <si>
    <t>Roof Condition</t>
  </si>
  <si>
    <r>
      <rPr>
        <b/>
        <sz val="12"/>
        <color theme="3"/>
        <rFont val="Arial"/>
        <family val="2"/>
      </rPr>
      <t xml:space="preserve">Good </t>
    </r>
    <r>
      <rPr>
        <sz val="12"/>
        <color theme="3"/>
        <rFont val="Arial"/>
        <family val="2"/>
      </rPr>
      <t>= 90% to 100% of the roof is in good condition, fully functional, and without safety issues, with no impact on thermal and structural performance. &lt;10% of the roof may display some cosmetic issues, like dirt and signs of aging, such as discoloration caused by weathering.</t>
    </r>
  </si>
  <si>
    <r>
      <rPr>
        <b/>
        <sz val="12"/>
        <color theme="3"/>
        <rFont val="Arial"/>
        <family val="2"/>
      </rPr>
      <t xml:space="preserve">Fair </t>
    </r>
    <r>
      <rPr>
        <sz val="12"/>
        <color theme="3"/>
        <rFont val="Arial"/>
        <family val="2"/>
      </rPr>
      <t>= 25% to 90% of the roof is in good condition, fully functional, and without safety issues, with no impact on thermal and structural performance. However, up to 75% of the roof may display some cosmetic issues, like dirt and signs of aging, such as discoloration caused by weathering.</t>
    </r>
  </si>
  <si>
    <r>
      <rPr>
        <b/>
        <sz val="12"/>
        <color theme="3"/>
        <rFont val="Arial"/>
        <family val="2"/>
      </rPr>
      <t>Poor</t>
    </r>
    <r>
      <rPr>
        <sz val="12"/>
        <color theme="3"/>
        <rFont val="Arial"/>
        <family val="2"/>
      </rPr>
      <t xml:space="preserve"> = &lt;25% of the roof is in good condition and fully functional without any safety issues. 75% or more exhibits problems affecting thermal and structural functionality, as well as its appearance, requiring immediate attention and repair to restore it to its proper operation. Examples of poor condition include leaks, water damage, structural deterioration, mold growth, and roof failure.</t>
    </r>
  </si>
  <si>
    <t>Floor Type</t>
  </si>
  <si>
    <t>Pick the closest type that is most representative of the building.</t>
  </si>
  <si>
    <t>Wall Type</t>
  </si>
  <si>
    <t>Window Framing Type</t>
  </si>
  <si>
    <t>Pick the closest type that is most representative of the building. Wood, vinyl, and fiberglass are grouped together</t>
  </si>
  <si>
    <t>g.</t>
  </si>
  <si>
    <t>Window Glass Type</t>
  </si>
  <si>
    <t>Pick the closest type that is most representative of the building. To determine if you have low emissivity glass hold a match or lighter in front of the window. If one of the images is a different color than the others, you have low-E glass.</t>
  </si>
  <si>
    <t>h.</t>
  </si>
  <si>
    <t>Window Age</t>
  </si>
  <si>
    <t>i.</t>
  </si>
  <si>
    <t>Window Condition</t>
  </si>
  <si>
    <r>
      <rPr>
        <b/>
        <sz val="12"/>
        <color theme="3"/>
        <rFont val="Arial"/>
        <family val="2"/>
      </rPr>
      <t>Good</t>
    </r>
    <r>
      <rPr>
        <sz val="12"/>
        <color theme="3"/>
        <rFont val="Arial"/>
        <family val="2"/>
      </rPr>
      <t xml:space="preserve"> = 90% to 100% of the window panes are in good condition and fully functional, and &lt;10% of the windows may occasionally display cosmetic issues, such as dirt and scratches.</t>
    </r>
  </si>
  <si>
    <r>
      <rPr>
        <b/>
        <sz val="12"/>
        <color theme="3"/>
        <rFont val="Arial"/>
        <family val="2"/>
      </rPr>
      <t>Fair</t>
    </r>
    <r>
      <rPr>
        <sz val="12"/>
        <color theme="3"/>
        <rFont val="Arial"/>
        <family val="2"/>
      </rPr>
      <t xml:space="preserve"> = 25% to 90% of the window panes are in good condition and fully functional, and &lt;75% may display cosmetic issues, such as dirt and scratches.</t>
    </r>
  </si>
  <si>
    <r>
      <rPr>
        <b/>
        <sz val="12"/>
        <color theme="3"/>
        <rFont val="Arial"/>
        <family val="2"/>
      </rPr>
      <t xml:space="preserve">Poor </t>
    </r>
    <r>
      <rPr>
        <sz val="12"/>
        <color theme="3"/>
        <rFont val="Arial"/>
        <family val="2"/>
      </rPr>
      <t>= &lt; 25% of the window panes are in good condition. &gt;75% of the window panes exhibit problems with functionality and appearance, requiring attention, replacement, or restoration for proper operation. Window panes show a lack of maintenance. Window glass and surrounding materials have been neglected, including  cleaning/sealing of window pane, allowing dirt and debris to accumulate, or failing to replace broken window panes or other damage to the glass.</t>
    </r>
  </si>
  <si>
    <t>j.</t>
  </si>
  <si>
    <t>Window-to-Wall Ratio (WWR)</t>
  </si>
  <si>
    <t>(Optional - if known)</t>
  </si>
  <si>
    <t xml:space="preserve">The Window-to-Wall Ratio (WWR) is the fraction of the above grade wall area that is covered by fenestration, calculated as the ratio of the wall fenestration area to the gross above grade wall area. The Asset Scoring Tool will use either the WWR that you enter, or it will calculate a WWR based on the number of windows, window dimensions, and the wall dimensions entered. A maximum WWR of 95% may be entered.
</t>
  </si>
  <si>
    <t>6.b Construction Guide</t>
  </si>
  <si>
    <t>In this section you will identify the existing characteristics of the building envelope (i.e., roof, floor, windows, and walls). You will need to conduct a visual inspection of all building elements. Use this guide as a reference when conducting your review of the building envelope.</t>
  </si>
  <si>
    <t xml:space="preserve">Mark the selections that best represent your roof, floor, windows, and walls. </t>
  </si>
  <si>
    <t xml:space="preserve">The sections you fill out on this sheet will help inform which answers to select in the 6.a Construction Properties tab. </t>
  </si>
  <si>
    <t>Section 1. Roof</t>
  </si>
  <si>
    <t>This section will help you identify the roof type.  Select the option that most accurately describes  your roof. For assessing roof condition, refer to the definitions in the construction properties tab.</t>
  </si>
  <si>
    <t>Built-up roof (BUR) with Concrete Deck</t>
  </si>
  <si>
    <t>This roof type involves multiple layers of bitumen (asphalt or coal tar) and reinforcing materials such as fiberglass or organic felts. The layers are alternated with hot asphalt or adhesive, creating a durable and waterproof membrane. The built-up roof is installed on top of a concrete deck, which provides structural support and thermal mass.</t>
  </si>
  <si>
    <t>Built-up Roof with Metal Deck</t>
  </si>
  <si>
    <t>Similar to BUR with a concrete deck, this roof type uses multiple layers of bitumen and reinforcing materials. However, instead of a concrete deck, it is installed on top of a metal deck. Metal decks are lightweight and provide structural support. They are often used in commercial and industrial buildings.</t>
  </si>
  <si>
    <t>Built-up Roof with Wood Deck</t>
  </si>
  <si>
    <t>BUR with a wood deck is similar to the previous types but installed on top of a wood deck instead of concrete or metal. Wood decks are commonly made of plywood or oriented strand board (OSB). The wood deck provides structural support and a stable base for the built-up roof system.</t>
  </si>
  <si>
    <t>Metal surfacing</t>
  </si>
  <si>
    <t>Metal surfacing refers to roofs that are primarily made of metal panels or sheets. The metal can be steel, aluminum, or other alloys. Metal roofs are known for their durability, longevity, and resistance to fire, insects, and rot. They can be installed on various types of roof decks, including wood, concrete, or metal.</t>
  </si>
  <si>
    <t>Shingles/Shakes</t>
  </si>
  <si>
    <t>Shingles and shakes are popular roofing materials used in residential construction. Shingles are typically made of asphalt and come in various styles and colors. They are lightweight, easy to install, and provide good weather resistance. Shakes, on the other hand, are thicker wooden pieces (often cedar) that are split or sawn. They offer a more rustic appearance and are often used for a traditional or natural look.</t>
  </si>
  <si>
    <t>Section 2. Floor Type</t>
  </si>
  <si>
    <t>This section will help you identify the floor type.  Select the option that most accurately describes  your floor.</t>
  </si>
  <si>
    <t>Concrete Slab</t>
  </si>
  <si>
    <t>A concrete slab is a common type of flooring. It consists of a thick, solid layer of concrete that is poured and leveled onto a prepared subfloor.</t>
  </si>
  <si>
    <t>Slab on Grade</t>
  </si>
  <si>
    <t>Slab on grade refers to a concrete slab that is directly poured onto the ground, without any intervening layers. This type of flooring is commonly used in areas with stable soil conditions and mild climates. Slab on grade offers a cost-effective solution, but it may require additional insulation and moisture protection measures.</t>
  </si>
  <si>
    <t>Steel Joist</t>
  </si>
  <si>
    <t>Steel joist flooring utilizes a series of steel joists, beams, and girders to create a structural framework for the floor. The steel joists are placed parallel to each other and supported by load-bearing walls or steel columns.</t>
  </si>
  <si>
    <t>Wood Frame</t>
  </si>
  <si>
    <t>Wood frame flooring, also known as platform framing, is a common method for residential construction. It involves the use of wooden joists, beams, and subflooring materials, such as plywood or oriented strand board (OSB). The wood frame is supported by load-bearing walls or wooden columns.</t>
  </si>
  <si>
    <t>Section 3. Wall Type (façades)</t>
  </si>
  <si>
    <t>This section will help you identify the wall type.  Select the option that most accurately describes  your walls.</t>
  </si>
  <si>
    <t>Brick/stone on Masonry</t>
  </si>
  <si>
    <t>This wall type involves constructing a load-bearing masonry wall using individual bricks or stones laid in mortar. The wall provides strength, durability, and thermal insulation, with the masonry serving as the primary structural element.</t>
  </si>
  <si>
    <t>Brick/stone on Steel Frame</t>
  </si>
  <si>
    <t>In this construction method, the structural wall is made of steel framing, and masonry units (such as bricks or stones) are attached to it using connectors like metal ties. The steel frame provides structural support, while the masonry acts as a cladding material for aesthetic purposes.</t>
  </si>
  <si>
    <t>Brick/stone on Wood Frame</t>
  </si>
  <si>
    <t>Similar to masonry on a steel frame, this type of wall involves attaching masonry units to a wood frame structure using connectors. The wood frame provides the structural support, while the masonry serves as the exterior cladding.</t>
  </si>
  <si>
    <t>Metal Panel/Curtain Wall</t>
  </si>
  <si>
    <t> A metal panel or curtain wall system consists of lightweight metal panels, such as aluminum or steel, that are attached to a structural frame. These panels are typically prefabricated and installed as an outer covering, providing a more modern appearance to the building.</t>
  </si>
  <si>
    <t>Siding on Steel Frame</t>
  </si>
  <si>
    <t>This wall type involves attaching siding materials, such as vinyl, fiber cement, or metal panels, to a steel frame structure. The steel frame provides the structural support, while the siding acts as the exterior cladding, offering protection from the elements and enhancing the building's appearance.</t>
  </si>
  <si>
    <t>Siding on Wood Frame</t>
  </si>
  <si>
    <t>This is a common construction method where siding materials like wood, vinyl, fiber cement, or composite boards are attached to a wooden framework. The wood frame serves as the structural support, and the siding provides both protection and decorative elements to the building's exterior.</t>
  </si>
  <si>
    <t>Section 4. Windows</t>
  </si>
  <si>
    <t>Identify the building’s window frame and glass type. Walk around the exterior of the building and look at the windows. Identify what the majority of the windows look like, mainly what type of frame is used, and what type of glass is used. For assessing window conditions, refer to construction properties form definitions.</t>
  </si>
  <si>
    <t>1. Window Glass</t>
  </si>
  <si>
    <t xml:space="preserve">Identify the type of glass. </t>
  </si>
  <si>
    <t>Single pane</t>
  </si>
  <si>
    <t xml:space="preserve">With a single glass pane, there is only one layer of glass, and no spacer or insulating gas is present. </t>
  </si>
  <si>
    <t>Double pane</t>
  </si>
  <si>
    <t xml:space="preserve">A double glass pane is thicker than a single glass pane because it consists of two panes of glass separated by a gap for insulating, and a metal or plastic spacer is used to separate the two panes and maintain the gap between them. </t>
  </si>
  <si>
    <t>Double pane with Low-E</t>
  </si>
  <si>
    <t>In addition to being a double pane window, these have low-E (low emissivity), designed to minimize heat transfer through the glass while allowing natural light to enter the building.  They have a thin, transparent coating applied to the glass that helps reduce heat transfer through the window. To determine if you have low emissivity glass, hold a match or lighter in front of the window. If one of the images is a different color than the others, you have low-E glass.</t>
  </si>
  <si>
    <t>Triple pane</t>
  </si>
  <si>
    <t xml:space="preserve">A triple glass pane is thicker than a double glass pane because it consists of three panes of glass separated by gaps between panes for insulating, and a metal or plastic spacer is used to separate the panes and maintain the gap between them. </t>
  </si>
  <si>
    <t>Triple pane with Low-E</t>
  </si>
  <si>
    <t>In addition to being a triple pane window, these have low-E (low emissivity), designed to minimize heat transfer through the glass while allowing natural light to enter the building. They have a thin, transparent coating applied to the glass that helps reduce heat transfer through the window. To determine if you have low emissivity glass, hold a match or lighter in front of the window. If one of the images is a different color than the others, you have low-E glass.</t>
  </si>
  <si>
    <t>2. Window Frame</t>
  </si>
  <si>
    <t xml:space="preserve">Identify the window frame material. </t>
  </si>
  <si>
    <t>One way to visually identify steel, iron, and aluminum window frames is by their finish and color, and use of a magnet.</t>
  </si>
  <si>
    <t>Wood frame (select wood/vinyl/fiberglass in construction properties)</t>
  </si>
  <si>
    <t>Metal frame (aluminum, steel, or iron)</t>
  </si>
  <si>
    <t>Aluminum is often more glossy or shiny, and can come in a wider variety of colors compared to steel frames. It is not magnetic. Steel tends to have a more matte or dull finish, both of which are typically silver or gray. Another way to differentiate them is by using a magnet. If the frame is attracted to the magnet, it is most likely made of steel. Iron is often more ornate than steel or aluminum frames, with patterns or decorations. They are typically painted black or a dark color. Some iron window frames may also be left uncoated, resulting in a natural rusted or weathered appearance.</t>
  </si>
  <si>
    <t>Metal frame with thermal breaks</t>
  </si>
  <si>
    <t>These are similar to a metal frame window, but to minimize heat transfer and increase energy efficiency, thermal breaks are incorporated int other frame design. Thermal break material is usually nonconductive nylon or polyurethane and acts as an insulating barrier.</t>
  </si>
  <si>
    <t>Vinyl or fiberglass (select wood/vinyl/fiberglass in construction properties)</t>
  </si>
  <si>
    <t>Vinyl has a more plastic-like appearance. Fiberglass can be similar in appearance to vinyl frames, but it has a more textured or matte finish.</t>
  </si>
  <si>
    <r>
      <rPr>
        <b/>
        <sz val="26"/>
        <color theme="0"/>
        <rFont val="Arial"/>
        <family val="2"/>
      </rPr>
      <t>7. Building Energy Use</t>
    </r>
    <r>
      <rPr>
        <sz val="26"/>
        <color theme="0"/>
        <rFont val="Arial"/>
        <family val="2"/>
      </rPr>
      <t xml:space="preserve"> </t>
    </r>
    <r>
      <rPr>
        <sz val="20"/>
        <color theme="0"/>
        <rFont val="Arial"/>
        <family val="2"/>
      </rPr>
      <t>(optional)</t>
    </r>
  </si>
  <si>
    <t>This form is used to identify your building's dominant utility sources for the past year and to calculate energy use intensity (EUI). EUI expresses a building’s energy use as a function of its size or other characteristics.
Note that QBAT does not require entry of building EUI; filling in this tab is not necessary when using QBAT.</t>
  </si>
  <si>
    <t>This form is based on building-level data and works best at the building level; however, if you only have school campus-level data, identify that below in section 1. For campus-level data, include only total building square footage (do not include square footage for parking, sports fields, or any other non-building spaces).</t>
  </si>
  <si>
    <t>Please fill out sections 2 and 3 for electricity and natural gas usage, respectively, for 12 consecutive months.  If your building doesn’t use natural gas, leave section 3 blank. If you don't have access to monthly usage data for any of the utility sources, please enter usage for the entire year in the first row and leave the rest of the rows blank. The annual total rows for each table will fill in automatically based on data entered.</t>
  </si>
  <si>
    <t xml:space="preserve">Fill out section 4 if you have a dominant utility source other than electricity or natural gas, choosing from the options in the dropdown menu. </t>
  </si>
  <si>
    <t>If this information has already been entered into ENERGY STAR Portfolio Manager, it can be downloaded from your school's data under the Energy tab and selecting "download annual totals by meter" and copying and pasting that data into these tables.</t>
  </si>
  <si>
    <t>For sections 3 (natural gas) and 4 (other utility information), fill in the energy units from the utility bill. The conversion factor will be filled in automatically from your entered energy units.</t>
  </si>
  <si>
    <t xml:space="preserve">Section 5, Building Energy Use Intensity, will calculate automatically based on data entered in sections 2 through 4. </t>
  </si>
  <si>
    <t>Where can I find this information?</t>
  </si>
  <si>
    <t>Get the information for this tab from the school front office staff, the district office, a facility manager, or the principal.</t>
  </si>
  <si>
    <t>If you need assistance filling out these fields, please email:   SEAFormHelp@lbl.gov</t>
  </si>
  <si>
    <t xml:space="preserve"> (All fields in this tab are optional.)</t>
  </si>
  <si>
    <t>1. Data Level</t>
  </si>
  <si>
    <t xml:space="preserve">Indicate building-level or campus level data (provide building-level data if possible for the best EUI estimate). </t>
  </si>
  <si>
    <t xml:space="preserve">If you selected "Campus Level," please enter the campus square footage. Campus square footage here refers only to the square footage of buildings on campus. Please do not include square footage for parking, sports fields, or any other non-building spaces.
</t>
  </si>
  <si>
    <t xml:space="preserve">
If you selected "Building Level," leave it blank.</t>
  </si>
  <si>
    <t>Building level, Campus level</t>
  </si>
  <si>
    <t>2. Utility Source: Electricity</t>
  </si>
  <si>
    <t>Used for heating?</t>
  </si>
  <si>
    <t>Used for cooling?</t>
  </si>
  <si>
    <t>Used for domestic hot water?</t>
  </si>
  <si>
    <t xml:space="preserve">What is the monthly utility use? Provide 12 consecutive months. </t>
  </si>
  <si>
    <t xml:space="preserve">If you don't have access to the monthly usage, provide your annual total in the first row. </t>
  </si>
  <si>
    <t>Start Date</t>
  </si>
  <si>
    <t>End Date</t>
  </si>
  <si>
    <t>Days</t>
  </si>
  <si>
    <t>Usage (kWh)</t>
  </si>
  <si>
    <t>Amount ($)</t>
  </si>
  <si>
    <t xml:space="preserve">Annual Total  </t>
  </si>
  <si>
    <t>3. Utility Source: Natural Gas</t>
  </si>
  <si>
    <t>Conversions to kBtu</t>
  </si>
  <si>
    <t xml:space="preserve">First look at your bill to determine which units your utility meter uses. Then select the units from the dropdown menu below to convert your utility units to kBtu. </t>
  </si>
  <si>
    <t xml:space="preserve">Input Unit Options, select one: </t>
  </si>
  <si>
    <t xml:space="preserve">Multiplier to get kBtu/unit:   </t>
  </si>
  <si>
    <t>The "multiplier" will auto-fill for you based on your selections above and is used to auto-calculate total building energy usage at the bottom of this tab.</t>
  </si>
  <si>
    <t>Usage (units)</t>
  </si>
  <si>
    <t xml:space="preserve">4. Utility Source: </t>
  </si>
  <si>
    <t xml:space="preserve">Multiplier to get kBtu/unit: </t>
  </si>
  <si>
    <t>The "multiplier" will auto-fill for you based on your selections above and is used to auto-calculate total building energy usage at the bottom of this tab. If "0" continues to appear after selection, you have selected an incorrect unit option for the chosen utility source.  Choose again, otherwise this utility will not be included.</t>
  </si>
  <si>
    <t>5. Building Energy Use Intensity (EUI)</t>
  </si>
  <si>
    <r>
      <t>kBtu / ft</t>
    </r>
    <r>
      <rPr>
        <vertAlign val="superscript"/>
        <sz val="16"/>
        <color theme="1"/>
        <rFont val="Arial"/>
        <family val="2"/>
      </rPr>
      <t>2</t>
    </r>
  </si>
  <si>
    <t>Note: The EUI will automatically calculate for you based on your inputs above. You do not need to enter anything here. It indicates your building's energy intensity and is calculated based on your building's energy use. This field will not calculate until you have entered square footage in tab 3, or entered campus-level square footage above.</t>
  </si>
  <si>
    <t>kBtu (thousand Btu)</t>
  </si>
  <si>
    <t>Mbtu or MMBtu (million Btu)</t>
  </si>
  <si>
    <t>Ton Hours</t>
  </si>
  <si>
    <t>GJ (billion joules)</t>
  </si>
  <si>
    <t>US STATE</t>
  </si>
  <si>
    <t>POSTAL ABBREVIATION</t>
  </si>
  <si>
    <t>STANDARD ABBREVIATION</t>
  </si>
  <si>
    <t>(2) Unit Data</t>
  </si>
  <si>
    <t>Modeling Method</t>
  </si>
  <si>
    <t>Conditions</t>
  </si>
  <si>
    <t>HVAC Age</t>
  </si>
  <si>
    <t>Equipment Controls</t>
  </si>
  <si>
    <t>Alabama</t>
  </si>
  <si>
    <t>AL</t>
  </si>
  <si>
    <t>Ala.</t>
  </si>
  <si>
    <t>Input Unit Options</t>
  </si>
  <si>
    <t>Multiplier to get kBtu</t>
  </si>
  <si>
    <t>Asset Score Full Input</t>
  </si>
  <si>
    <t>Good</t>
  </si>
  <si>
    <t>2020 or newer</t>
  </si>
  <si>
    <t>Manual thermostat</t>
  </si>
  <si>
    <t>Alaska</t>
  </si>
  <si>
    <t>AK</t>
  </si>
  <si>
    <t>QBAT Input</t>
  </si>
  <si>
    <t>Fair</t>
  </si>
  <si>
    <t>2010-2019</t>
  </si>
  <si>
    <t>Thermostatic radiator valve (only applies to radiators)</t>
  </si>
  <si>
    <t>Arizona</t>
  </si>
  <si>
    <t>AZ</t>
  </si>
  <si>
    <t>Ariz.</t>
  </si>
  <si>
    <t>Poor</t>
  </si>
  <si>
    <t>2000-2009</t>
  </si>
  <si>
    <t>Programmable thermostat</t>
  </si>
  <si>
    <t>Arkansas</t>
  </si>
  <si>
    <t>AR</t>
  </si>
  <si>
    <t>Ark.</t>
  </si>
  <si>
    <t>CF (cubic feet)</t>
  </si>
  <si>
    <t>Window Details Entry Method</t>
  </si>
  <si>
    <t>before 2000</t>
  </si>
  <si>
    <t>Smart (Wi-Fi connected) thermostat</t>
  </si>
  <si>
    <t>California</t>
  </si>
  <si>
    <t>CA</t>
  </si>
  <si>
    <t>Calif.</t>
  </si>
  <si>
    <t>ccf (hundred cubic feet)</t>
  </si>
  <si>
    <t>Continuous</t>
  </si>
  <si>
    <t>Automatic shut off device for turning on/off HVAC equipment</t>
  </si>
  <si>
    <t>Colorado</t>
  </si>
  <si>
    <t>CO</t>
  </si>
  <si>
    <t>Color.</t>
  </si>
  <si>
    <t>Kcf (thousand cubic feet)</t>
  </si>
  <si>
    <t>Discrete</t>
  </si>
  <si>
    <t>None or Broken</t>
  </si>
  <si>
    <t>Connecticut</t>
  </si>
  <si>
    <t>CT</t>
  </si>
  <si>
    <t>Conn.</t>
  </si>
  <si>
    <t>Mcf (million cubic feet)</t>
  </si>
  <si>
    <t>Delaware</t>
  </si>
  <si>
    <t>DE</t>
  </si>
  <si>
    <t>Del.</t>
  </si>
  <si>
    <t>therms</t>
  </si>
  <si>
    <t>HVAC Systems List: QBAT</t>
  </si>
  <si>
    <t>System Type</t>
  </si>
  <si>
    <t>Distribution Type</t>
  </si>
  <si>
    <t>Pneumatic</t>
  </si>
  <si>
    <t>Florida</t>
  </si>
  <si>
    <t>FL</t>
  </si>
  <si>
    <t>Fla.</t>
  </si>
  <si>
    <t>cubic meters</t>
  </si>
  <si>
    <t>Packaged Terminal Air Conditioner</t>
  </si>
  <si>
    <t>zone</t>
  </si>
  <si>
    <t>Central BMS/BAS</t>
  </si>
  <si>
    <t>Georgia</t>
  </si>
  <si>
    <t>GA</t>
  </si>
  <si>
    <t>Ga.</t>
  </si>
  <si>
    <t>ahu</t>
  </si>
  <si>
    <t>Advanced Central BMS/BAS</t>
  </si>
  <si>
    <t>Hawaii</t>
  </si>
  <si>
    <t>HI</t>
  </si>
  <si>
    <t>VAV with Hot Water Reheat</t>
  </si>
  <si>
    <t>Other</t>
  </si>
  <si>
    <t>Idaho</t>
  </si>
  <si>
    <t>ID</t>
  </si>
  <si>
    <t>VAV with Electric Reheat</t>
  </si>
  <si>
    <t>Illinois</t>
  </si>
  <si>
    <t>IL</t>
  </si>
  <si>
    <t>Ill.</t>
  </si>
  <si>
    <t>Packaged Rooftop VAV with Hot-Water Reheat</t>
  </si>
  <si>
    <t>Roof Age</t>
  </si>
  <si>
    <t>Indiana</t>
  </si>
  <si>
    <t>IN</t>
  </si>
  <si>
    <t>Ind.</t>
  </si>
  <si>
    <t>Packaged VAV with Electric Reheat</t>
  </si>
  <si>
    <t>Packaged Rooftop VAV with Electric Reheat</t>
  </si>
  <si>
    <t>Pneumatic Controls (has a small air compressor)</t>
  </si>
  <si>
    <t>Iowa</t>
  </si>
  <si>
    <t>IA</t>
  </si>
  <si>
    <t>Window AC + Baseboard Heating</t>
  </si>
  <si>
    <t>Kansas</t>
  </si>
  <si>
    <t>KS</t>
  </si>
  <si>
    <t>Kan.</t>
  </si>
  <si>
    <t>Kentucky</t>
  </si>
  <si>
    <t>KY</t>
  </si>
  <si>
    <t>Ky.</t>
  </si>
  <si>
    <t>Louisiana</t>
  </si>
  <si>
    <t>LA</t>
  </si>
  <si>
    <t>La.</t>
  </si>
  <si>
    <t>Utility</t>
  </si>
  <si>
    <t>Packaged Terminal Heat Pump (PTHP)</t>
  </si>
  <si>
    <t>Built-up with Concrete Deck</t>
  </si>
  <si>
    <t>Maine</t>
  </si>
  <si>
    <t>ME</t>
  </si>
  <si>
    <t>#2 Fuel Oil</t>
  </si>
  <si>
    <t>Packaged Rooftop Air Source Heat Pump</t>
  </si>
  <si>
    <t>Built-up with Metal Deck</t>
  </si>
  <si>
    <t>Maryland</t>
  </si>
  <si>
    <t>MD</t>
  </si>
  <si>
    <t>Md.</t>
  </si>
  <si>
    <t>District Chilled Water (provided from location, not in the building)</t>
  </si>
  <si>
    <t>Ground Source Heat Pump</t>
  </si>
  <si>
    <t>Built-up with Wood Deck</t>
  </si>
  <si>
    <t>Massachusetts</t>
  </si>
  <si>
    <t>MA</t>
  </si>
  <si>
    <t>Mass.</t>
  </si>
  <si>
    <t>District Steam (provided from location, not in the building)</t>
  </si>
  <si>
    <t>Water-Loop Heat Pump</t>
  </si>
  <si>
    <t>Metal Surfacing</t>
  </si>
  <si>
    <t>Michigan</t>
  </si>
  <si>
    <t>MI</t>
  </si>
  <si>
    <t>Mich.</t>
  </si>
  <si>
    <t>District hot water (provided from location, not in the building)</t>
  </si>
  <si>
    <t>Minnesota</t>
  </si>
  <si>
    <t>MN</t>
  </si>
  <si>
    <t>Minn.</t>
  </si>
  <si>
    <t>Propane</t>
  </si>
  <si>
    <t>Dedicated Outdoor Air System (DOAS)</t>
  </si>
  <si>
    <t>Automatic turn off/shut off control-device automatically turns on/off equipment</t>
  </si>
  <si>
    <t>Mississippi</t>
  </si>
  <si>
    <t>MS</t>
  </si>
  <si>
    <t>Miss.</t>
  </si>
  <si>
    <t>Coal (anthracite)</t>
  </si>
  <si>
    <t>Ventilation Only</t>
  </si>
  <si>
    <t>Missouri</t>
  </si>
  <si>
    <t>MO</t>
  </si>
  <si>
    <t>Mo.</t>
  </si>
  <si>
    <t>Coal (bituminous)</t>
  </si>
  <si>
    <t>Per Mark, QBAT does not support GSHP; contradicted in other notes however</t>
  </si>
  <si>
    <t>Montana</t>
  </si>
  <si>
    <t>MT</t>
  </si>
  <si>
    <t>Mont.</t>
  </si>
  <si>
    <t>Coke</t>
  </si>
  <si>
    <t>Nebraska</t>
  </si>
  <si>
    <t>NE</t>
  </si>
  <si>
    <t>Neb.</t>
  </si>
  <si>
    <t>Renewable</t>
  </si>
  <si>
    <t>Asset Score Systems Tables</t>
  </si>
  <si>
    <t>Nevada</t>
  </si>
  <si>
    <t>NV</t>
  </si>
  <si>
    <t>Nev.</t>
  </si>
  <si>
    <t>New Hampshire</t>
  </si>
  <si>
    <t>NH</t>
  </si>
  <si>
    <t>N.H.</t>
  </si>
  <si>
    <t>Input Units</t>
  </si>
  <si>
    <t>Asset Score distribution equipment type</t>
  </si>
  <si>
    <t>Brick/Stone on Masonry</t>
  </si>
  <si>
    <t>New Jersey</t>
  </si>
  <si>
    <t>NJ</t>
  </si>
  <si>
    <t>N.J.</t>
  </si>
  <si>
    <t>Brick/Stone on Steel Frame</t>
  </si>
  <si>
    <t>New Mexico</t>
  </si>
  <si>
    <t>NM</t>
  </si>
  <si>
    <t>N.M.</t>
  </si>
  <si>
    <t>Brick/Stone on Wood Frame</t>
  </si>
  <si>
    <t>New York</t>
  </si>
  <si>
    <t>NY</t>
  </si>
  <si>
    <t>N.Y.</t>
  </si>
  <si>
    <t>gallons (U.S.)</t>
  </si>
  <si>
    <t>North Carolina</t>
  </si>
  <si>
    <t>NC</t>
  </si>
  <si>
    <t>N.C.</t>
  </si>
  <si>
    <t>liters</t>
  </si>
  <si>
    <t>Alt Cooling</t>
  </si>
  <si>
    <t>Alt Heating</t>
  </si>
  <si>
    <t>Alt Fuel</t>
  </si>
  <si>
    <t>North Dakota</t>
  </si>
  <si>
    <t>ND</t>
  </si>
  <si>
    <t>N.D.</t>
  </si>
  <si>
    <t>Asset Score HVAC System Type-AHU</t>
  </si>
  <si>
    <t>Default Cooling Source</t>
  </si>
  <si>
    <t>Default Heating Source</t>
  </si>
  <si>
    <t>Default Heating Fuel</t>
  </si>
  <si>
    <t>New Form</t>
  </si>
  <si>
    <t>Ohio</t>
  </si>
  <si>
    <t>OH</t>
  </si>
  <si>
    <t>DX</t>
  </si>
  <si>
    <t>Furnace</t>
  </si>
  <si>
    <t>Gas</t>
  </si>
  <si>
    <t>District Chilled Water</t>
  </si>
  <si>
    <t>District Hot Water</t>
  </si>
  <si>
    <t>Baseboard - Electric</t>
  </si>
  <si>
    <t>No central heating</t>
  </si>
  <si>
    <t>Oklahoma</t>
  </si>
  <si>
    <t>OK</t>
  </si>
  <si>
    <t>Okla.</t>
  </si>
  <si>
    <t>Packaged Rooftop VAV with Hot Water Reheat</t>
  </si>
  <si>
    <t>DX Cooling</t>
  </si>
  <si>
    <t>District Steam</t>
  </si>
  <si>
    <t>Baseboard - Hot Water</t>
  </si>
  <si>
    <t>Fuel Oil</t>
  </si>
  <si>
    <t>Metal</t>
  </si>
  <si>
    <t>Oregon</t>
  </si>
  <si>
    <t>OR</t>
  </si>
  <si>
    <t>Ore.</t>
  </si>
  <si>
    <t>Radiator  - Hot Water</t>
  </si>
  <si>
    <t>Metal with Thermal Breaks</t>
  </si>
  <si>
    <t>Pennsylvania</t>
  </si>
  <si>
    <t>PA</t>
  </si>
  <si>
    <t>Pa.</t>
  </si>
  <si>
    <t>Wood/Vinyl/Fiberglass</t>
  </si>
  <si>
    <t>Rhode Island</t>
  </si>
  <si>
    <t>RI</t>
  </si>
  <si>
    <t>R.I.</t>
  </si>
  <si>
    <t>South Carolina</t>
  </si>
  <si>
    <t>SC</t>
  </si>
  <si>
    <t>S.C.</t>
  </si>
  <si>
    <t>Lbs.</t>
  </si>
  <si>
    <t>Single-pane</t>
  </si>
  <si>
    <t>South Dakota</t>
  </si>
  <si>
    <t>SD</t>
  </si>
  <si>
    <t>S.Dak.</t>
  </si>
  <si>
    <t>kLbs (thousand pounds)</t>
  </si>
  <si>
    <t>No cooling</t>
  </si>
  <si>
    <t>Coal</t>
  </si>
  <si>
    <t>Double-pane</t>
  </si>
  <si>
    <t>Tennessee</t>
  </si>
  <si>
    <t>TN</t>
  </si>
  <si>
    <t>Tenn.</t>
  </si>
  <si>
    <t>MLbs (million pounds)</t>
  </si>
  <si>
    <t>No default: select source</t>
  </si>
  <si>
    <t>No default: select fuel</t>
  </si>
  <si>
    <t>Biomass</t>
  </si>
  <si>
    <t>Double-pane with Low-E</t>
  </si>
  <si>
    <t>Texas</t>
  </si>
  <si>
    <t>TX</t>
  </si>
  <si>
    <t>Tex.</t>
  </si>
  <si>
    <t>Triple-pane</t>
  </si>
  <si>
    <t>Utah</t>
  </si>
  <si>
    <t>UT</t>
  </si>
  <si>
    <t>Triple-pane with Low-E</t>
  </si>
  <si>
    <t>Vermont</t>
  </si>
  <si>
    <t>VT</t>
  </si>
  <si>
    <t>V.T.</t>
  </si>
  <si>
    <t>kg</t>
  </si>
  <si>
    <t>Asset Score HVAC System Type-Zone Equipment</t>
  </si>
  <si>
    <t>Window-to Wall Ratio</t>
  </si>
  <si>
    <t>calculated by dividing the glazing (glass) area by the gross wall area</t>
  </si>
  <si>
    <t>Virginia</t>
  </si>
  <si>
    <t>VA</t>
  </si>
  <si>
    <t>Va.</t>
  </si>
  <si>
    <t>*if window AC, PTAC, or FCU has been chosen</t>
  </si>
  <si>
    <t>Number of windows</t>
  </si>
  <si>
    <t>Washington</t>
  </si>
  <si>
    <t>WA</t>
  </si>
  <si>
    <t>Wash.</t>
  </si>
  <si>
    <t>Must add separate heating system (baseboard, radiator)</t>
  </si>
  <si>
    <t>Window Air Conditioner</t>
  </si>
  <si>
    <t>West Virginia</t>
  </si>
  <si>
    <t>WV</t>
  </si>
  <si>
    <t>W.Va.</t>
  </si>
  <si>
    <t>Tons</t>
  </si>
  <si>
    <t>Lighting Entry Type</t>
  </si>
  <si>
    <t>Wisconsin</t>
  </si>
  <si>
    <t>WI</t>
  </si>
  <si>
    <t>Wis.</t>
  </si>
  <si>
    <t>Lbs</t>
  </si>
  <si>
    <t>Number of Fixtures</t>
  </si>
  <si>
    <t>Wyoming</t>
  </si>
  <si>
    <t>WY</t>
  </si>
  <si>
    <t>Wyo.</t>
  </si>
  <si>
    <t>Percent area served</t>
  </si>
  <si>
    <t>District of Columbia</t>
  </si>
  <si>
    <t>DC</t>
  </si>
  <si>
    <t>D.C.</t>
  </si>
  <si>
    <t>Guam</t>
  </si>
  <si>
    <t>GU</t>
  </si>
  <si>
    <t>Tonnes (metric)</t>
  </si>
  <si>
    <t>Lighting type</t>
  </si>
  <si>
    <t>Marshall Islands</t>
  </si>
  <si>
    <t>MH</t>
  </si>
  <si>
    <t>M.I.</t>
  </si>
  <si>
    <t>Baseboard (no cooling)</t>
  </si>
  <si>
    <t>None</t>
  </si>
  <si>
    <t>Electric</t>
  </si>
  <si>
    <t>CFL</t>
  </si>
  <si>
    <t>Northern Mariana Island</t>
  </si>
  <si>
    <t>MP</t>
  </si>
  <si>
    <t>CNMI</t>
  </si>
  <si>
    <t>Radiator (no cooling)</t>
  </si>
  <si>
    <t>Fluorescent T5/High Output T5</t>
  </si>
  <si>
    <t>Puerto Rico</t>
  </si>
  <si>
    <t>PR</t>
  </si>
  <si>
    <t>P.R. or PUR</t>
  </si>
  <si>
    <t>Asset Score HVAC System Type-Zone Heating Equipment</t>
  </si>
  <si>
    <t>Fluorescent T8/Super T8</t>
  </si>
  <si>
    <t>Virgin Islands</t>
  </si>
  <si>
    <t>VI</t>
  </si>
  <si>
    <t>V.I.</t>
  </si>
  <si>
    <t>Fluorescent T12/High Output T12</t>
  </si>
  <si>
    <t>High-Pressure Sodium</t>
  </si>
  <si>
    <t>Incandescent/Halogen</t>
  </si>
  <si>
    <t>LED</t>
  </si>
  <si>
    <t>Mercury Vapor</t>
  </si>
  <si>
    <t>Metal Halide</t>
  </si>
  <si>
    <t>Shape</t>
  </si>
  <si>
    <t>Sides</t>
  </si>
  <si>
    <t>Letters</t>
  </si>
  <si>
    <t>Mounting Type</t>
  </si>
  <si>
    <t>A</t>
  </si>
  <si>
    <t>Recessed</t>
  </si>
  <si>
    <t>Cooling Source</t>
  </si>
  <si>
    <t>L</t>
  </si>
  <si>
    <t>B</t>
  </si>
  <si>
    <t>Surface</t>
  </si>
  <si>
    <t>T</t>
  </si>
  <si>
    <t>C</t>
  </si>
  <si>
    <t>Pendant</t>
  </si>
  <si>
    <t>U</t>
  </si>
  <si>
    <t>D</t>
  </si>
  <si>
    <t>H</t>
  </si>
  <si>
    <t>E</t>
  </si>
  <si>
    <t>Lamps per Fixture</t>
  </si>
  <si>
    <t>F</t>
  </si>
  <si>
    <t>Compressor Type (if Plant Loop:Chiller)</t>
  </si>
  <si>
    <t>Does Not Apply</t>
  </si>
  <si>
    <t>G</t>
  </si>
  <si>
    <t>Scroll/Screw</t>
  </si>
  <si>
    <t>Reciprocating</t>
  </si>
  <si>
    <t>Centrifugal</t>
  </si>
  <si>
    <t>Condenser Type (if Plant Loop:Chiller)</t>
  </si>
  <si>
    <t>Air</t>
  </si>
  <si>
    <t>Water</t>
  </si>
  <si>
    <t>Condenser Plant Type</t>
  </si>
  <si>
    <t>Cooling Tower</t>
  </si>
  <si>
    <t>Ground Heat Exchanger</t>
  </si>
  <si>
    <t>kWh</t>
  </si>
  <si>
    <t>Heating Source</t>
  </si>
  <si>
    <t>No Heating</t>
  </si>
  <si>
    <t>Heat Pump (electric)</t>
  </si>
  <si>
    <t>Service Hot Water System</t>
  </si>
  <si>
    <t>No service hot water</t>
  </si>
  <si>
    <t>Non-condensing gas boiler</t>
  </si>
  <si>
    <t>Heating Fuel (if source = Boiler/Furnace)</t>
  </si>
  <si>
    <t>Condensing gas boiler</t>
  </si>
  <si>
    <t>Tankless gas heating</t>
  </si>
  <si>
    <t>Electric resistance boiler</t>
  </si>
  <si>
    <t>Tankless electric resistance heating, incl. point of use</t>
  </si>
  <si>
    <t>Heat pump water heating</t>
  </si>
  <si>
    <t>District Heat Type</t>
  </si>
  <si>
    <t>Fuel oil boiler</t>
  </si>
  <si>
    <t>Hot Water</t>
  </si>
  <si>
    <t>Coal boiler</t>
  </si>
  <si>
    <t>Steam</t>
  </si>
  <si>
    <t>Biomass boiler</t>
  </si>
  <si>
    <t>Draft Type</t>
  </si>
  <si>
    <t>Other (not listed)</t>
  </si>
  <si>
    <t>Mechanical</t>
  </si>
  <si>
    <t>Other Draft</t>
  </si>
  <si>
    <t>Sink/Source (heat pump)</t>
  </si>
  <si>
    <t>Ground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</si>
</sst>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_(* #,##0.0_);_(* \(#,##0.0\);_(* &quot;-&quot;??_);_(@_)"/>
    <numFmt numFmtId="165" formatCode="&quot;$&quot;#,##0.00"/>
    <numFmt numFmtId="166" formatCode="mm/dd/yyyy"/>
    <numFmt numFmtId="167" formatCode="0.0"/>
  </numFmts>
  <fonts count="133">
    <font>
      <sz val="12"/>
      <color theme="1"/>
      <name val="Calibri"/>
      <family val="2"/>
      <scheme val="minor"/>
    </font>
    <font>
      <sz val="12"/>
      <color theme="1"/>
      <name val="Arial"/>
      <family val="2"/>
    </font>
    <font>
      <sz val="14"/>
      <color theme="1"/>
      <name val="Arial"/>
      <family val="2"/>
    </font>
    <font>
      <sz val="16"/>
      <color theme="1"/>
      <name val="Arial"/>
      <family val="2"/>
    </font>
    <font>
      <b/>
      <sz val="16"/>
      <color theme="1"/>
      <name val="Arial"/>
      <family val="2"/>
    </font>
    <font>
      <b/>
      <sz val="16"/>
      <color theme="0"/>
      <name val="Arial"/>
      <family val="2"/>
    </font>
    <font>
      <sz val="16"/>
      <color theme="0"/>
      <name val="Arial"/>
      <family val="2"/>
    </font>
    <font>
      <b/>
      <sz val="26"/>
      <color theme="0"/>
      <name val="Arial"/>
      <family val="2"/>
    </font>
    <font>
      <sz val="26"/>
      <color theme="0"/>
      <name val="Arial"/>
      <family val="2"/>
    </font>
    <font>
      <b/>
      <sz val="18"/>
      <color theme="0"/>
      <name val="Arial"/>
      <family val="2"/>
    </font>
    <font>
      <b/>
      <sz val="20"/>
      <color theme="0"/>
      <name val="Arial"/>
      <family val="2"/>
    </font>
    <font>
      <b/>
      <sz val="14"/>
      <color theme="1"/>
      <name val="Arial"/>
      <family val="2"/>
    </font>
    <font>
      <b/>
      <sz val="18"/>
      <color rgb="FFFFFFFF"/>
      <name val="Arial"/>
      <family val="2"/>
    </font>
    <font>
      <sz val="12"/>
      <color rgb="FF000000"/>
      <name val="Calibri"/>
      <family val="2"/>
      <scheme val="minor"/>
    </font>
    <font>
      <sz val="12"/>
      <color rgb="FF000000"/>
      <name val="Arial"/>
      <family val="2"/>
    </font>
    <font>
      <b/>
      <sz val="16"/>
      <color theme="3"/>
      <name val="Arial"/>
      <family val="2"/>
    </font>
    <font>
      <sz val="16"/>
      <color theme="3"/>
      <name val="Arial"/>
      <family val="2"/>
    </font>
    <font>
      <sz val="14"/>
      <color theme="3"/>
      <name val="Arial"/>
      <family val="2"/>
    </font>
    <font>
      <i/>
      <sz val="14"/>
      <color theme="3"/>
      <name val="Arial"/>
      <family val="2"/>
    </font>
    <font>
      <sz val="20"/>
      <color theme="1"/>
      <name val="Arial"/>
      <family val="2"/>
    </font>
    <font>
      <sz val="12"/>
      <color theme="0"/>
      <name val="Arial"/>
      <family val="2"/>
    </font>
    <font>
      <b/>
      <sz val="24"/>
      <color theme="0"/>
      <name val="Arial"/>
      <family val="2"/>
    </font>
    <font>
      <sz val="12"/>
      <color theme="3"/>
      <name val="Arial"/>
      <family val="2"/>
    </font>
    <font>
      <b/>
      <sz val="14"/>
      <color theme="3"/>
      <name val="Arial"/>
      <family val="2"/>
    </font>
    <font>
      <u/>
      <sz val="12"/>
      <color theme="10"/>
      <name val="Calibri"/>
      <family val="2"/>
      <scheme val="minor"/>
    </font>
    <font>
      <sz val="18"/>
      <color theme="0"/>
      <name val="Arial"/>
      <family val="2"/>
    </font>
    <font>
      <b/>
      <sz val="12"/>
      <color theme="0"/>
      <name val="Arial"/>
      <family val="2"/>
    </font>
    <font>
      <sz val="14"/>
      <color rgb="FF005B82"/>
      <name val="Arial"/>
      <family val="2"/>
    </font>
    <font>
      <sz val="12"/>
      <color rgb="FF005B82"/>
      <name val="Arial"/>
      <family val="2"/>
    </font>
    <font>
      <b/>
      <sz val="16"/>
      <color rgb="FF005B82"/>
      <name val="Arial"/>
      <family val="2"/>
    </font>
    <font>
      <i/>
      <sz val="12"/>
      <color theme="3"/>
      <name val="Arial"/>
      <family val="2"/>
    </font>
    <font>
      <b/>
      <sz val="11"/>
      <color theme="3"/>
      <name val="Arial"/>
      <family val="2"/>
    </font>
    <font>
      <b/>
      <sz val="20"/>
      <color rgb="FFFFFFFF"/>
      <name val="Arial"/>
      <family val="2"/>
    </font>
    <font>
      <sz val="14"/>
      <color rgb="FF000000"/>
      <name val="Arial"/>
      <family val="2"/>
    </font>
    <font>
      <b/>
      <sz val="16"/>
      <color rgb="FF000000"/>
      <name val="Arial"/>
      <family val="2"/>
    </font>
    <font>
      <sz val="14"/>
      <color rgb="FF000000"/>
      <name val="Calibri"/>
      <family val="2"/>
      <scheme val="minor"/>
    </font>
    <font>
      <sz val="20"/>
      <color rgb="FFFF0000"/>
      <name val="Arial"/>
      <family val="2"/>
    </font>
    <font>
      <sz val="20"/>
      <color rgb="FFFF0000"/>
      <name val="Calibri"/>
      <family val="2"/>
      <scheme val="minor"/>
    </font>
    <font>
      <i/>
      <sz val="11"/>
      <color theme="3"/>
      <name val="Arial"/>
      <family val="2"/>
    </font>
    <font>
      <b/>
      <sz val="12"/>
      <color theme="3"/>
      <name val="Arial"/>
      <family val="2"/>
    </font>
    <font>
      <b/>
      <sz val="12"/>
      <color theme="1"/>
      <name val="Arial"/>
      <family val="2"/>
    </font>
    <font>
      <b/>
      <sz val="22"/>
      <color theme="3"/>
      <name val="Arial"/>
      <family val="2"/>
    </font>
    <font>
      <sz val="15"/>
      <color rgb="FFFF0000"/>
      <name val="Arial"/>
      <family val="2"/>
    </font>
    <font>
      <sz val="15"/>
      <color theme="1"/>
      <name val="Arial"/>
      <family val="2"/>
    </font>
    <font>
      <sz val="15"/>
      <color rgb="FFFF0000"/>
      <name val="Calibri"/>
      <family val="2"/>
      <scheme val="minor"/>
    </font>
    <font>
      <sz val="15"/>
      <color theme="1"/>
      <name val="Calibri"/>
      <family val="2"/>
      <scheme val="minor"/>
    </font>
    <font>
      <b/>
      <sz val="15"/>
      <color theme="3"/>
      <name val="Arial"/>
      <family val="2"/>
    </font>
    <font>
      <sz val="15"/>
      <color theme="3"/>
      <name val="Arial"/>
      <family val="2"/>
    </font>
    <font>
      <b/>
      <sz val="14"/>
      <color theme="0"/>
      <name val="Arial"/>
      <family val="2"/>
    </font>
    <font>
      <sz val="12"/>
      <color theme="1"/>
      <name val="Calibri"/>
      <family val="2"/>
      <scheme val="minor"/>
    </font>
    <font>
      <sz val="12"/>
      <color theme="0"/>
      <name val="Calibri"/>
      <family val="2"/>
      <scheme val="minor"/>
    </font>
    <font>
      <b/>
      <sz val="48"/>
      <color theme="0"/>
      <name val="Arial"/>
      <family val="2"/>
    </font>
    <font>
      <b/>
      <sz val="12"/>
      <color rgb="FF000000"/>
      <name val="Arial"/>
      <family val="2"/>
    </font>
    <font>
      <sz val="14"/>
      <color rgb="FF222222"/>
      <name val="Arial"/>
      <family val="2"/>
    </font>
    <font>
      <b/>
      <sz val="14"/>
      <color rgb="FF222222"/>
      <name val="Arial"/>
      <family val="2"/>
    </font>
    <font>
      <sz val="14"/>
      <color theme="6"/>
      <name val="Arial"/>
      <family val="2"/>
    </font>
    <font>
      <b/>
      <sz val="20"/>
      <color theme="3"/>
      <name val="Arial"/>
      <family val="2"/>
    </font>
    <font>
      <sz val="12"/>
      <color theme="1"/>
      <name val="Calibri"/>
      <family val="2"/>
    </font>
    <font>
      <b/>
      <sz val="14"/>
      <color rgb="FF005B82"/>
      <name val="Arial"/>
      <family val="2"/>
    </font>
    <font>
      <b/>
      <sz val="28"/>
      <color theme="0"/>
      <name val="Arial"/>
      <family val="2"/>
    </font>
    <font>
      <sz val="14"/>
      <color theme="3"/>
      <name val="Calibri"/>
      <family val="2"/>
      <scheme val="minor"/>
    </font>
    <font>
      <b/>
      <sz val="12"/>
      <color theme="1"/>
      <name val="Calibri"/>
      <family val="2"/>
      <scheme val="minor"/>
    </font>
    <font>
      <b/>
      <u/>
      <sz val="14"/>
      <color theme="6"/>
      <name val="Arial"/>
      <family val="2"/>
    </font>
    <font>
      <i/>
      <sz val="14"/>
      <color theme="1"/>
      <name val="Arial"/>
      <family val="2"/>
    </font>
    <font>
      <sz val="14"/>
      <color theme="0"/>
      <name val="Arial"/>
      <family val="2"/>
    </font>
    <font>
      <strike/>
      <sz val="12"/>
      <color theme="0"/>
      <name val="Arial"/>
      <family val="2"/>
    </font>
    <font>
      <strike/>
      <sz val="12"/>
      <color rgb="FFFF0000"/>
      <name val="Arial"/>
      <family val="2"/>
    </font>
    <font>
      <strike/>
      <sz val="12"/>
      <color theme="1"/>
      <name val="Calibri"/>
      <family val="2"/>
      <scheme val="minor"/>
    </font>
    <font>
      <b/>
      <sz val="36"/>
      <color rgb="FFFF0000"/>
      <name val="Arial"/>
      <family val="2"/>
    </font>
    <font>
      <b/>
      <sz val="10"/>
      <color theme="3"/>
      <name val="Arial"/>
      <family val="2"/>
    </font>
    <font>
      <sz val="12"/>
      <color theme="5" tint="-0.249977111117893"/>
      <name val="Arial"/>
      <family val="2"/>
    </font>
    <font>
      <sz val="14"/>
      <color theme="5" tint="-0.249977111117893"/>
      <name val="Arial"/>
      <family val="2"/>
    </font>
    <font>
      <sz val="18"/>
      <color rgb="FFFF0000"/>
      <name val="Arial"/>
      <family val="2"/>
    </font>
    <font>
      <b/>
      <sz val="16"/>
      <color theme="5" tint="-0.249977111117893"/>
      <name val="Arial"/>
      <family val="2"/>
    </font>
    <font>
      <i/>
      <sz val="12"/>
      <color theme="5" tint="-0.249977111117893"/>
      <name val="Arial"/>
      <family val="2"/>
    </font>
    <font>
      <b/>
      <sz val="14"/>
      <color theme="5" tint="-0.249977111117893"/>
      <name val="Arial"/>
      <family val="2"/>
    </font>
    <font>
      <b/>
      <sz val="12"/>
      <color theme="5" tint="-0.249977111117893"/>
      <name val="Arial"/>
      <family val="2"/>
    </font>
    <font>
      <sz val="22"/>
      <color rgb="FFFF0000"/>
      <name val="Arial"/>
      <family val="2"/>
    </font>
    <font>
      <b/>
      <sz val="16"/>
      <color theme="5" tint="-0.249977111117893"/>
      <name val="Calibri"/>
      <family val="2"/>
      <scheme val="minor"/>
    </font>
    <font>
      <b/>
      <sz val="18"/>
      <color theme="1"/>
      <name val="Arial"/>
      <family val="2"/>
    </font>
    <font>
      <sz val="18"/>
      <color theme="1"/>
      <name val="Arial"/>
      <family val="2"/>
    </font>
    <font>
      <sz val="11"/>
      <color rgb="FF000000"/>
      <name val="Arial"/>
      <family val="2"/>
    </font>
    <font>
      <b/>
      <sz val="11"/>
      <color rgb="FF000000"/>
      <name val="Arial"/>
      <family val="2"/>
    </font>
    <font>
      <b/>
      <sz val="13"/>
      <color rgb="FF000000"/>
      <name val="Arial"/>
      <family val="2"/>
    </font>
    <font>
      <i/>
      <sz val="12"/>
      <color theme="1"/>
      <name val="Arial"/>
      <family val="2"/>
    </font>
    <font>
      <sz val="11"/>
      <color theme="1"/>
      <name val="Arial"/>
      <family val="2"/>
    </font>
    <font>
      <b/>
      <sz val="14"/>
      <color rgb="FF000000"/>
      <name val="Arial"/>
      <family val="2"/>
    </font>
    <font>
      <b/>
      <sz val="18"/>
      <color rgb="FF000000"/>
      <name val="Arial"/>
      <family val="2"/>
    </font>
    <font>
      <sz val="14"/>
      <color theme="1"/>
      <name val="Calibri"/>
      <family val="2"/>
      <scheme val="minor"/>
    </font>
    <font>
      <sz val="28"/>
      <color rgb="FFC00000"/>
      <name val="Calibri"/>
      <family val="2"/>
      <scheme val="minor"/>
    </font>
    <font>
      <i/>
      <u/>
      <sz val="14"/>
      <color theme="3"/>
      <name val="Arial"/>
      <family val="2"/>
    </font>
    <font>
      <vertAlign val="superscript"/>
      <sz val="16"/>
      <color theme="1"/>
      <name val="Arial"/>
      <family val="2"/>
    </font>
    <font>
      <sz val="16"/>
      <color rgb="FF005B82"/>
      <name val="Arial"/>
      <family val="2"/>
    </font>
    <font>
      <i/>
      <sz val="16"/>
      <color rgb="FF005B82"/>
      <name val="Arial"/>
      <family val="2"/>
    </font>
    <font>
      <sz val="16"/>
      <name val="Calibri"/>
      <family val="2"/>
    </font>
    <font>
      <sz val="12"/>
      <color rgb="FFFF0000"/>
      <name val="Calibri"/>
      <family val="2"/>
      <scheme val="minor"/>
    </font>
    <font>
      <sz val="12"/>
      <color rgb="FFFF0000"/>
      <name val="Arial"/>
      <family val="2"/>
    </font>
    <font>
      <sz val="14"/>
      <color rgb="FFFF0000"/>
      <name val="Arial"/>
      <family val="2"/>
    </font>
    <font>
      <b/>
      <sz val="16"/>
      <color theme="6"/>
      <name val="Arial"/>
      <family val="2"/>
    </font>
    <font>
      <b/>
      <sz val="14"/>
      <color theme="6"/>
      <name val="Arial"/>
      <family val="2"/>
    </font>
    <font>
      <sz val="14"/>
      <name val="Arial"/>
      <family val="2"/>
    </font>
    <font>
      <sz val="12"/>
      <color rgb="FF17618C"/>
      <name val="Arial"/>
      <family val="2"/>
    </font>
    <font>
      <b/>
      <sz val="12"/>
      <color rgb="FF17618C"/>
      <name val="Arial"/>
      <family val="2"/>
    </font>
    <font>
      <i/>
      <sz val="11"/>
      <color rgb="FF000000"/>
      <name val="Arial"/>
      <family val="2"/>
    </font>
    <font>
      <strike/>
      <sz val="12"/>
      <color rgb="FF7030A0"/>
      <name val="Arial"/>
      <family val="2"/>
    </font>
    <font>
      <b/>
      <sz val="20"/>
      <color theme="2"/>
      <name val="Arial"/>
      <family val="2"/>
    </font>
    <font>
      <i/>
      <sz val="12"/>
      <color rgb="FFFF0000"/>
      <name val="Arial"/>
      <family val="2"/>
    </font>
    <font>
      <b/>
      <sz val="18"/>
      <color theme="5" tint="-0.249977111117893"/>
      <name val="Arial"/>
      <family val="2"/>
    </font>
    <font>
      <sz val="16"/>
      <color theme="5" tint="-0.249977111117893"/>
      <name val="Arial"/>
      <family val="2"/>
    </font>
    <font>
      <sz val="18"/>
      <color theme="5" tint="-0.249977111117893"/>
      <name val="Arial"/>
      <family val="2"/>
    </font>
    <font>
      <sz val="24"/>
      <color theme="5" tint="-0.249977111117893"/>
      <name val="Arial"/>
      <family val="2"/>
    </font>
    <font>
      <b/>
      <sz val="12"/>
      <color theme="5" tint="-0.249977111117893"/>
      <name val="Calibri"/>
      <family val="2"/>
      <scheme val="minor"/>
    </font>
    <font>
      <b/>
      <sz val="20"/>
      <color rgb="FFFF0000"/>
      <name val="Arial"/>
      <family val="2"/>
    </font>
    <font>
      <sz val="11"/>
      <color rgb="FF222222"/>
      <name val="Arial"/>
      <family val="2"/>
    </font>
    <font>
      <sz val="14"/>
      <color rgb="FF17618C"/>
      <name val="Arial"/>
      <family val="2"/>
    </font>
    <font>
      <sz val="16"/>
      <color rgb="FFFF0000"/>
      <name val="Arial"/>
      <family val="2"/>
    </font>
    <font>
      <sz val="18"/>
      <color rgb="FFFF0000"/>
      <name val="Calibri"/>
      <family val="2"/>
      <scheme val="minor"/>
    </font>
    <font>
      <strike/>
      <sz val="14"/>
      <color theme="1"/>
      <name val="Calibri"/>
      <family val="2"/>
      <scheme val="minor"/>
    </font>
    <font>
      <b/>
      <u/>
      <sz val="14"/>
      <color theme="3"/>
      <name val="Arial"/>
      <family val="2"/>
    </font>
    <font>
      <sz val="16"/>
      <color rgb="FFFF0000"/>
      <name val="Calibri"/>
      <family val="2"/>
      <scheme val="minor"/>
    </font>
    <font>
      <sz val="11"/>
      <color rgb="FFFF0000"/>
      <name val="Arial"/>
      <family val="2"/>
    </font>
    <font>
      <sz val="20"/>
      <color theme="0"/>
      <name val="Arial"/>
      <family val="2"/>
    </font>
    <font>
      <b/>
      <sz val="26"/>
      <color theme="1"/>
      <name val="Arial"/>
      <family val="2"/>
    </font>
    <font>
      <i/>
      <sz val="12"/>
      <color rgb="FF000000"/>
      <name val="Arial"/>
      <family val="2"/>
    </font>
    <font>
      <i/>
      <sz val="12"/>
      <color theme="1"/>
      <name val="Calibri"/>
      <family val="2"/>
      <scheme val="minor"/>
    </font>
    <font>
      <sz val="16"/>
      <color rgb="FFC00000"/>
      <name val="Arial"/>
      <family val="2"/>
    </font>
    <font>
      <vertAlign val="superscript"/>
      <sz val="14"/>
      <color theme="3"/>
      <name val="Arial"/>
      <family val="2"/>
    </font>
    <font>
      <b/>
      <i/>
      <sz val="14"/>
      <color theme="3"/>
      <name val="Arial"/>
      <family val="2"/>
    </font>
    <font>
      <i/>
      <sz val="14"/>
      <color rgb="FFFF0000"/>
      <name val="Arial"/>
      <family val="2"/>
    </font>
    <font>
      <u/>
      <sz val="14"/>
      <color theme="1"/>
      <name val="Arial"/>
      <family val="2"/>
    </font>
    <font>
      <b/>
      <u/>
      <sz val="14"/>
      <color theme="3"/>
      <name val="Calibri"/>
      <family val="2"/>
      <scheme val="minor"/>
    </font>
    <font>
      <sz val="12"/>
      <color theme="3"/>
      <name val="Calibri"/>
      <family val="2"/>
      <scheme val="minor"/>
    </font>
    <font>
      <sz val="17"/>
      <color rgb="FF000000"/>
      <name val="Arial"/>
      <family val="2"/>
    </font>
  </fonts>
  <fills count="29">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bgColor indexed="64"/>
      </patternFill>
    </fill>
    <fill>
      <patternFill patternType="solid">
        <fgColor theme="0"/>
        <bgColor rgb="FF000000"/>
      </patternFill>
    </fill>
    <fill>
      <patternFill patternType="solid">
        <fgColor theme="0" tint="-0.499984740745262"/>
        <bgColor indexed="64"/>
      </patternFill>
    </fill>
    <fill>
      <patternFill patternType="solid">
        <fgColor theme="0" tint="-0.249977111117893"/>
        <bgColor indexed="64"/>
      </patternFill>
    </fill>
    <fill>
      <patternFill patternType="solid">
        <fgColor theme="6"/>
        <bgColor indexed="64"/>
      </patternFill>
    </fill>
    <fill>
      <patternFill patternType="solid">
        <fgColor theme="0"/>
        <bgColor theme="0"/>
      </patternFill>
    </fill>
    <fill>
      <patternFill patternType="solid">
        <fgColor rgb="FFC1ECA2"/>
        <bgColor indexed="64"/>
      </patternFill>
    </fill>
    <fill>
      <patternFill patternType="solid">
        <fgColor rgb="FFFFFF00"/>
        <bgColor indexed="64"/>
      </patternFill>
    </fill>
    <fill>
      <patternFill patternType="solid">
        <fgColor theme="2"/>
        <bgColor indexed="64"/>
      </patternFill>
    </fill>
    <fill>
      <patternFill patternType="solid">
        <fgColor theme="9" tint="0.79998168889431442"/>
        <bgColor indexed="64"/>
      </patternFill>
    </fill>
    <fill>
      <patternFill patternType="solid">
        <fgColor rgb="FFFFFFFF"/>
        <bgColor indexed="64"/>
      </patternFill>
    </fill>
    <fill>
      <patternFill patternType="solid">
        <fgColor theme="9" tint="0.79998168889431442"/>
        <bgColor theme="0"/>
      </patternFill>
    </fill>
    <fill>
      <patternFill patternType="solid">
        <fgColor theme="9" tint="0.59999389629810485"/>
        <bgColor indexed="64"/>
      </patternFill>
    </fill>
    <fill>
      <patternFill patternType="solid">
        <fgColor theme="4" tint="0.79998168889431442"/>
        <bgColor theme="0"/>
      </patternFill>
    </fill>
    <fill>
      <patternFill patternType="solid">
        <fgColor theme="0" tint="-0.14999847407452621"/>
        <bgColor rgb="FF000000"/>
      </patternFill>
    </fill>
    <fill>
      <patternFill patternType="solid">
        <fgColor theme="3"/>
        <bgColor rgb="FF000000"/>
      </patternFill>
    </fill>
    <fill>
      <patternFill patternType="solid">
        <fgColor theme="4" tint="0.79998168889431442"/>
        <bgColor indexed="64"/>
      </patternFill>
    </fill>
    <fill>
      <patternFill patternType="solid">
        <fgColor theme="4" tint="0.79998168889431442"/>
        <bgColor rgb="FF000000"/>
      </patternFill>
    </fill>
    <fill>
      <patternFill patternType="solid">
        <fgColor rgb="FFBFBFBF"/>
        <bgColor rgb="FF000000"/>
      </patternFill>
    </fill>
    <fill>
      <patternFill patternType="solid">
        <fgColor rgb="FFFFFFFF"/>
        <bgColor rgb="FF000000"/>
      </patternFill>
    </fill>
    <fill>
      <patternFill patternType="solid">
        <fgColor theme="5" tint="-0.249977111117893"/>
        <bgColor indexed="64"/>
      </patternFill>
    </fill>
    <fill>
      <patternFill patternType="solid">
        <fgColor theme="5" tint="-0.249977111117893"/>
        <bgColor rgb="FF005B82"/>
      </patternFill>
    </fill>
    <fill>
      <patternFill patternType="solid">
        <fgColor theme="0"/>
        <bgColor rgb="FF005B82"/>
      </patternFill>
    </fill>
    <fill>
      <patternFill patternType="solid">
        <fgColor theme="3"/>
        <bgColor rgb="FF005B82"/>
      </patternFill>
    </fill>
    <fill>
      <patternFill patternType="solid">
        <fgColor theme="3"/>
        <bgColor theme="0"/>
      </patternFill>
    </fill>
  </fills>
  <borders count="75">
    <border>
      <left/>
      <right/>
      <top/>
      <bottom/>
      <diagonal/>
    </border>
    <border>
      <left/>
      <right/>
      <top/>
      <bottom style="medium">
        <color theme="3"/>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theme="3"/>
      </left>
      <right style="thin">
        <color theme="3"/>
      </right>
      <top style="thin">
        <color theme="3"/>
      </top>
      <bottom style="thin">
        <color theme="3"/>
      </bottom>
      <diagonal/>
    </border>
    <border>
      <left style="thin">
        <color theme="3"/>
      </left>
      <right/>
      <top style="thin">
        <color theme="3"/>
      </top>
      <bottom/>
      <diagonal/>
    </border>
    <border>
      <left/>
      <right/>
      <top style="thin">
        <color theme="3"/>
      </top>
      <bottom/>
      <diagonal/>
    </border>
    <border>
      <left style="thin">
        <color theme="3"/>
      </left>
      <right/>
      <top/>
      <bottom/>
      <diagonal/>
    </border>
    <border>
      <left/>
      <right style="thin">
        <color theme="3"/>
      </right>
      <top/>
      <bottom/>
      <diagonal/>
    </border>
    <border>
      <left style="thin">
        <color theme="3"/>
      </left>
      <right/>
      <top/>
      <bottom style="thin">
        <color theme="3"/>
      </bottom>
      <diagonal/>
    </border>
    <border>
      <left/>
      <right/>
      <top/>
      <bottom style="thin">
        <color theme="3"/>
      </bottom>
      <diagonal/>
    </border>
    <border>
      <left/>
      <right style="thin">
        <color theme="3"/>
      </right>
      <top/>
      <bottom style="thin">
        <color theme="3"/>
      </bottom>
      <diagonal/>
    </border>
    <border>
      <left style="medium">
        <color theme="3"/>
      </left>
      <right/>
      <top style="medium">
        <color theme="3"/>
      </top>
      <bottom/>
      <diagonal/>
    </border>
    <border>
      <left/>
      <right/>
      <top style="medium">
        <color theme="3"/>
      </top>
      <bottom/>
      <diagonal/>
    </border>
    <border>
      <left/>
      <right style="medium">
        <color theme="3"/>
      </right>
      <top style="medium">
        <color theme="3"/>
      </top>
      <bottom/>
      <diagonal/>
    </border>
    <border>
      <left style="medium">
        <color theme="3"/>
      </left>
      <right/>
      <top/>
      <bottom/>
      <diagonal/>
    </border>
    <border>
      <left/>
      <right style="medium">
        <color theme="3"/>
      </right>
      <top/>
      <bottom/>
      <diagonal/>
    </border>
    <border>
      <left style="medium">
        <color theme="3"/>
      </left>
      <right/>
      <top/>
      <bottom style="medium">
        <color theme="3"/>
      </bottom>
      <diagonal/>
    </border>
    <border>
      <left/>
      <right style="medium">
        <color theme="3"/>
      </right>
      <top/>
      <bottom style="medium">
        <color theme="3"/>
      </bottom>
      <diagonal/>
    </border>
    <border>
      <left style="medium">
        <color theme="3"/>
      </left>
      <right style="medium">
        <color theme="3"/>
      </right>
      <top style="medium">
        <color theme="3"/>
      </top>
      <bottom style="medium">
        <color theme="3"/>
      </bottom>
      <diagonal/>
    </border>
    <border>
      <left style="medium">
        <color theme="3"/>
      </left>
      <right/>
      <top style="medium">
        <color theme="3"/>
      </top>
      <bottom style="medium">
        <color theme="3"/>
      </bottom>
      <diagonal/>
    </border>
    <border>
      <left/>
      <right/>
      <top style="medium">
        <color theme="3"/>
      </top>
      <bottom style="medium">
        <color theme="3"/>
      </bottom>
      <diagonal/>
    </border>
    <border>
      <left/>
      <right style="medium">
        <color theme="3"/>
      </right>
      <top style="medium">
        <color theme="3"/>
      </top>
      <bottom style="medium">
        <color theme="3"/>
      </bottom>
      <diagonal/>
    </border>
    <border>
      <left style="thin">
        <color rgb="FF005B82"/>
      </left>
      <right style="thin">
        <color rgb="FF005B82"/>
      </right>
      <top/>
      <bottom style="thin">
        <color rgb="FF005B82"/>
      </bottom>
      <diagonal/>
    </border>
    <border>
      <left/>
      <right style="thin">
        <color rgb="FF005B82"/>
      </right>
      <top/>
      <bottom style="thin">
        <color rgb="FF005B82"/>
      </bottom>
      <diagonal/>
    </border>
    <border>
      <left style="thin">
        <color theme="1"/>
      </left>
      <right style="thin">
        <color theme="1"/>
      </right>
      <top style="thin">
        <color theme="1"/>
      </top>
      <bottom style="thin">
        <color theme="1"/>
      </bottom>
      <diagonal/>
    </border>
    <border>
      <left style="thin">
        <color theme="6"/>
      </left>
      <right/>
      <top style="thin">
        <color theme="6"/>
      </top>
      <bottom style="thin">
        <color theme="6"/>
      </bottom>
      <diagonal/>
    </border>
    <border>
      <left/>
      <right/>
      <top style="thin">
        <color theme="6"/>
      </top>
      <bottom style="thin">
        <color theme="6"/>
      </bottom>
      <diagonal/>
    </border>
    <border>
      <left/>
      <right style="thin">
        <color theme="6"/>
      </right>
      <top style="thin">
        <color theme="6"/>
      </top>
      <bottom style="thin">
        <color theme="6"/>
      </bottom>
      <diagonal/>
    </border>
    <border>
      <left style="thin">
        <color theme="6"/>
      </left>
      <right/>
      <top/>
      <bottom style="thin">
        <color theme="6"/>
      </bottom>
      <diagonal/>
    </border>
    <border>
      <left/>
      <right/>
      <top/>
      <bottom style="thin">
        <color theme="6"/>
      </bottom>
      <diagonal/>
    </border>
    <border>
      <left/>
      <right style="thin">
        <color theme="6"/>
      </right>
      <top/>
      <bottom style="thin">
        <color theme="6"/>
      </bottom>
      <diagonal/>
    </border>
    <border>
      <left style="medium">
        <color theme="1"/>
      </left>
      <right style="medium">
        <color theme="1"/>
      </right>
      <top style="medium">
        <color theme="1"/>
      </top>
      <bottom style="medium">
        <color theme="1"/>
      </bottom>
      <diagonal/>
    </border>
    <border>
      <left style="thin">
        <color auto="1"/>
      </left>
      <right style="thin">
        <color auto="1"/>
      </right>
      <top style="thin">
        <color auto="1"/>
      </top>
      <bottom style="thin">
        <color auto="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right style="thin">
        <color auto="1"/>
      </right>
      <top style="thin">
        <color auto="1"/>
      </top>
      <bottom style="thin">
        <color auto="1"/>
      </bottom>
      <diagonal/>
    </border>
    <border>
      <left style="medium">
        <color theme="5" tint="-0.249977111117893"/>
      </left>
      <right/>
      <top style="medium">
        <color theme="5" tint="-0.249977111117893"/>
      </top>
      <bottom style="medium">
        <color theme="5" tint="-0.249977111117893"/>
      </bottom>
      <diagonal/>
    </border>
    <border>
      <left/>
      <right/>
      <top style="medium">
        <color theme="5" tint="-0.249977111117893"/>
      </top>
      <bottom style="medium">
        <color theme="5" tint="-0.249977111117893"/>
      </bottom>
      <diagonal/>
    </border>
    <border>
      <left/>
      <right style="medium">
        <color theme="5" tint="-0.249977111117893"/>
      </right>
      <top style="medium">
        <color theme="5" tint="-0.249977111117893"/>
      </top>
      <bottom style="medium">
        <color theme="5" tint="-0.249977111117893"/>
      </bottom>
      <diagonal/>
    </border>
    <border>
      <left style="medium">
        <color theme="5" tint="-0.249977111117893"/>
      </left>
      <right style="medium">
        <color theme="5" tint="-0.249977111117893"/>
      </right>
      <top style="medium">
        <color theme="5" tint="-0.249977111117893"/>
      </top>
      <bottom style="medium">
        <color theme="5" tint="-0.249977111117893"/>
      </bottom>
      <diagonal/>
    </border>
    <border>
      <left/>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theme="1"/>
      </left>
      <right/>
      <top/>
      <bottom/>
      <diagonal/>
    </border>
    <border>
      <left/>
      <right/>
      <top/>
      <bottom style="medium">
        <color theme="1"/>
      </bottom>
      <diagonal/>
    </border>
    <border>
      <left/>
      <right/>
      <top style="medium">
        <color theme="5" tint="-0.249977111117893"/>
      </top>
      <bottom/>
      <diagonal/>
    </border>
    <border>
      <left style="medium">
        <color rgb="FF005B82"/>
      </left>
      <right/>
      <top style="medium">
        <color rgb="FF005B82"/>
      </top>
      <bottom style="medium">
        <color rgb="FF005B82"/>
      </bottom>
      <diagonal/>
    </border>
    <border>
      <left/>
      <right style="medium">
        <color rgb="FF005B82"/>
      </right>
      <top style="medium">
        <color rgb="FF005B82"/>
      </top>
      <bottom style="medium">
        <color rgb="FF005B82"/>
      </bottom>
      <diagonal/>
    </border>
    <border>
      <left/>
      <right style="thin">
        <color theme="3"/>
      </right>
      <top style="thin">
        <color theme="3"/>
      </top>
      <bottom/>
      <diagonal/>
    </border>
    <border>
      <left style="thin">
        <color rgb="FF17618C"/>
      </left>
      <right style="thin">
        <color rgb="FF17618C"/>
      </right>
      <top style="thin">
        <color rgb="FF17618C"/>
      </top>
      <bottom style="thin">
        <color rgb="FF17618C"/>
      </bottom>
      <diagonal/>
    </border>
    <border>
      <left style="thin">
        <color rgb="FF17618C"/>
      </left>
      <right style="thin">
        <color rgb="FF17618C"/>
      </right>
      <top/>
      <bottom style="thin">
        <color rgb="FF17618C"/>
      </bottom>
      <diagonal/>
    </border>
    <border>
      <left style="thin">
        <color theme="5" tint="-0.249977111117893"/>
      </left>
      <right style="thin">
        <color theme="5" tint="-0.249977111117893"/>
      </right>
      <top style="thin">
        <color theme="5" tint="-0.249977111117893"/>
      </top>
      <bottom style="thin">
        <color theme="5" tint="-0.249977111117893"/>
      </bottom>
      <diagonal/>
    </border>
    <border>
      <left style="thin">
        <color theme="3"/>
      </left>
      <right style="thin">
        <color indexed="64"/>
      </right>
      <top style="thin">
        <color theme="3"/>
      </top>
      <bottom style="thin">
        <color theme="3"/>
      </bottom>
      <diagonal/>
    </border>
    <border>
      <left/>
      <right/>
      <top style="thin">
        <color theme="3"/>
      </top>
      <bottom style="thin">
        <color theme="3"/>
      </bottom>
      <diagonal/>
    </border>
    <border>
      <left/>
      <right style="thin">
        <color theme="3"/>
      </right>
      <top style="thin">
        <color theme="3"/>
      </top>
      <bottom style="thin">
        <color theme="3"/>
      </bottom>
      <diagonal/>
    </border>
    <border>
      <left style="thin">
        <color theme="3"/>
      </left>
      <right style="thin">
        <color indexed="64"/>
      </right>
      <top style="thin">
        <color theme="3"/>
      </top>
      <bottom/>
      <diagonal/>
    </border>
    <border>
      <left style="thin">
        <color theme="3"/>
      </left>
      <right/>
      <top style="thin">
        <color theme="3"/>
      </top>
      <bottom style="thin">
        <color theme="3"/>
      </bottom>
      <diagonal/>
    </border>
    <border>
      <left/>
      <right style="thin">
        <color theme="3"/>
      </right>
      <top style="thin">
        <color theme="3"/>
      </top>
      <bottom style="thin">
        <color rgb="FF17618C"/>
      </bottom>
      <diagonal/>
    </border>
    <border>
      <left/>
      <right style="thin">
        <color theme="3"/>
      </right>
      <top/>
      <bottom style="thin">
        <color rgb="FF17618C"/>
      </bottom>
      <diagonal/>
    </border>
    <border>
      <left/>
      <right style="thin">
        <color theme="3"/>
      </right>
      <top style="thin">
        <color indexed="64"/>
      </top>
      <bottom style="thin">
        <color theme="3"/>
      </bottom>
      <diagonal/>
    </border>
  </borders>
  <cellStyleXfs count="9">
    <xf numFmtId="0" fontId="0" fillId="0" borderId="0"/>
    <xf numFmtId="0" fontId="24" fillId="0" borderId="0" applyNumberFormat="0" applyFill="0" applyBorder="0" applyAlignment="0" applyProtection="0"/>
    <xf numFmtId="43" fontId="49" fillId="0" borderId="0" applyFont="0" applyFill="0" applyBorder="0" applyAlignment="0" applyProtection="0"/>
    <xf numFmtId="0" fontId="49" fillId="0" borderId="0"/>
    <xf numFmtId="9" fontId="49" fillId="0" borderId="0" applyFont="0" applyFill="0" applyBorder="0" applyAlignment="0" applyProtection="0"/>
    <xf numFmtId="0" fontId="49" fillId="0" borderId="0"/>
    <xf numFmtId="0" fontId="49" fillId="0" borderId="0"/>
    <xf numFmtId="0" fontId="49" fillId="0" borderId="0"/>
    <xf numFmtId="0" fontId="49" fillId="0" borderId="0"/>
  </cellStyleXfs>
  <cellXfs count="866">
    <xf numFmtId="0" fontId="0" fillId="0" borderId="0" xfId="0"/>
    <xf numFmtId="0" fontId="0" fillId="2" borderId="0" xfId="0" applyFill="1"/>
    <xf numFmtId="0" fontId="1" fillId="2" borderId="0" xfId="0" applyFont="1" applyFill="1"/>
    <xf numFmtId="0" fontId="1" fillId="2" borderId="0" xfId="0" applyFont="1" applyFill="1" applyAlignment="1">
      <alignment vertical="center"/>
    </xf>
    <xf numFmtId="0" fontId="1" fillId="2" borderId="0" xfId="0" applyFont="1" applyFill="1" applyAlignment="1">
      <alignment vertical="top"/>
    </xf>
    <xf numFmtId="0" fontId="22" fillId="2" borderId="0" xfId="0" applyFont="1" applyFill="1"/>
    <xf numFmtId="0" fontId="2" fillId="2" borderId="0" xfId="0" applyFont="1" applyFill="1"/>
    <xf numFmtId="0" fontId="6" fillId="4" borderId="0" xfId="0" applyFont="1" applyFill="1"/>
    <xf numFmtId="0" fontId="17" fillId="2" borderId="0" xfId="0" applyFont="1" applyFill="1" applyAlignment="1">
      <alignment vertical="top" wrapText="1"/>
    </xf>
    <xf numFmtId="0" fontId="17" fillId="2" borderId="0" xfId="0" applyFont="1" applyFill="1" applyAlignment="1">
      <alignment vertical="top"/>
    </xf>
    <xf numFmtId="0" fontId="2" fillId="3" borderId="28" xfId="0" applyFont="1" applyFill="1" applyBorder="1" applyAlignment="1">
      <alignment vertical="center"/>
    </xf>
    <xf numFmtId="3" fontId="2" fillId="3" borderId="28" xfId="0" applyNumberFormat="1" applyFont="1" applyFill="1" applyBorder="1" applyAlignment="1">
      <alignment horizontal="left" vertical="center"/>
    </xf>
    <xf numFmtId="3" fontId="2" fillId="0" borderId="28" xfId="0" applyNumberFormat="1" applyFont="1" applyBorder="1" applyAlignment="1">
      <alignment horizontal="left" vertical="center"/>
    </xf>
    <xf numFmtId="0" fontId="2" fillId="0" borderId="28" xfId="0" applyFont="1" applyBorder="1" applyAlignment="1">
      <alignment vertical="center"/>
    </xf>
    <xf numFmtId="0" fontId="1" fillId="0" borderId="28" xfId="0" applyFont="1" applyBorder="1" applyAlignment="1">
      <alignment vertical="center"/>
    </xf>
    <xf numFmtId="0" fontId="1" fillId="3" borderId="28" xfId="0" applyFont="1" applyFill="1" applyBorder="1" applyAlignment="1">
      <alignment vertical="center"/>
    </xf>
    <xf numFmtId="0" fontId="2" fillId="0" borderId="28" xfId="0" applyFont="1" applyBorder="1" applyAlignment="1">
      <alignment horizontal="left" vertical="center"/>
    </xf>
    <xf numFmtId="0" fontId="2" fillId="3" borderId="28" xfId="0" applyFont="1" applyFill="1" applyBorder="1" applyAlignment="1">
      <alignment horizontal="left" vertical="center"/>
    </xf>
    <xf numFmtId="0" fontId="11" fillId="7" borderId="28" xfId="0" applyFont="1" applyFill="1" applyBorder="1" applyAlignment="1">
      <alignment horizontal="left" vertical="center" wrapText="1"/>
    </xf>
    <xf numFmtId="0" fontId="50" fillId="8" borderId="0" xfId="0" applyFont="1" applyFill="1"/>
    <xf numFmtId="0" fontId="51" fillId="8" borderId="0" xfId="0" applyFont="1" applyFill="1"/>
    <xf numFmtId="0" fontId="25" fillId="8" borderId="0" xfId="0" applyFont="1" applyFill="1"/>
    <xf numFmtId="0" fontId="1" fillId="2" borderId="0" xfId="0" applyFont="1" applyFill="1" applyAlignment="1">
      <alignment vertical="top" wrapText="1"/>
    </xf>
    <xf numFmtId="0" fontId="25" fillId="8" borderId="0" xfId="0" applyFont="1" applyFill="1" applyAlignment="1">
      <alignment vertical="top"/>
    </xf>
    <xf numFmtId="0" fontId="26" fillId="2" borderId="0" xfId="0" applyFont="1" applyFill="1" applyAlignment="1">
      <alignment vertical="center"/>
    </xf>
    <xf numFmtId="0" fontId="2" fillId="2" borderId="0" xfId="0" applyFont="1" applyFill="1" applyAlignment="1">
      <alignment vertical="center" wrapText="1"/>
    </xf>
    <xf numFmtId="0" fontId="1" fillId="2" borderId="0" xfId="0" applyFont="1" applyFill="1" applyAlignment="1">
      <alignment horizontal="right"/>
    </xf>
    <xf numFmtId="0" fontId="0" fillId="2" borderId="0" xfId="0" applyFill="1" applyAlignment="1">
      <alignment horizontal="right"/>
    </xf>
    <xf numFmtId="0" fontId="1" fillId="2" borderId="0" xfId="0" applyFont="1" applyFill="1" applyAlignment="1">
      <alignment horizontal="left"/>
    </xf>
    <xf numFmtId="0" fontId="51" fillId="8" borderId="0" xfId="0" applyFont="1" applyFill="1" applyAlignment="1">
      <alignment wrapText="1"/>
    </xf>
    <xf numFmtId="0" fontId="1" fillId="3" borderId="0" xfId="0" applyFont="1" applyFill="1"/>
    <xf numFmtId="0" fontId="1" fillId="3" borderId="0" xfId="0" applyFont="1" applyFill="1" applyAlignment="1">
      <alignment vertical="top"/>
    </xf>
    <xf numFmtId="0" fontId="4" fillId="3" borderId="0" xfId="0" applyFont="1" applyFill="1" applyAlignment="1">
      <alignment vertical="top"/>
    </xf>
    <xf numFmtId="0" fontId="2" fillId="3" borderId="0" xfId="0" applyFont="1" applyFill="1" applyAlignment="1">
      <alignment vertical="top"/>
    </xf>
    <xf numFmtId="0" fontId="2" fillId="2" borderId="22" xfId="0" applyFont="1" applyFill="1" applyBorder="1" applyAlignment="1">
      <alignment horizontal="center" vertical="center" wrapText="1"/>
    </xf>
    <xf numFmtId="0" fontId="0" fillId="2" borderId="36" xfId="0" applyFill="1" applyBorder="1"/>
    <xf numFmtId="0" fontId="11" fillId="2" borderId="36" xfId="0" applyFont="1" applyFill="1" applyBorder="1" applyAlignment="1">
      <alignment horizontal="left" vertical="center" wrapText="1"/>
    </xf>
    <xf numFmtId="0" fontId="1" fillId="2" borderId="36" xfId="0" applyFont="1" applyFill="1" applyBorder="1" applyAlignment="1">
      <alignment horizontal="left"/>
    </xf>
    <xf numFmtId="0" fontId="1" fillId="2" borderId="36" xfId="0" applyFont="1" applyFill="1" applyBorder="1"/>
    <xf numFmtId="0" fontId="20" fillId="4" borderId="0" xfId="0" applyFont="1" applyFill="1"/>
    <xf numFmtId="0" fontId="9" fillId="4" borderId="0" xfId="0" applyFont="1" applyFill="1" applyAlignment="1">
      <alignment vertical="top"/>
    </xf>
    <xf numFmtId="0" fontId="6" fillId="4" borderId="0" xfId="0" applyFont="1" applyFill="1" applyAlignment="1">
      <alignment vertical="top" wrapText="1"/>
    </xf>
    <xf numFmtId="0" fontId="25" fillId="4" borderId="0" xfId="0" applyFont="1" applyFill="1" applyAlignment="1">
      <alignment vertical="top"/>
    </xf>
    <xf numFmtId="0" fontId="50" fillId="4" borderId="0" xfId="0" applyFont="1" applyFill="1"/>
    <xf numFmtId="0" fontId="51" fillId="4" borderId="0" xfId="0" applyFont="1" applyFill="1" applyAlignment="1">
      <alignment wrapText="1"/>
    </xf>
    <xf numFmtId="0" fontId="51" fillId="4" borderId="0" xfId="0" applyFont="1" applyFill="1"/>
    <xf numFmtId="0" fontId="25" fillId="4" borderId="0" xfId="0" applyFont="1" applyFill="1"/>
    <xf numFmtId="0" fontId="25" fillId="4" borderId="0" xfId="0" applyFont="1" applyFill="1" applyAlignment="1">
      <alignment horizontal="center" vertical="top"/>
    </xf>
    <xf numFmtId="0" fontId="20" fillId="4" borderId="0" xfId="0" applyFont="1" applyFill="1" applyAlignment="1">
      <alignment horizontal="center" wrapText="1"/>
    </xf>
    <xf numFmtId="0" fontId="64" fillId="4" borderId="0" xfId="0" applyFont="1" applyFill="1"/>
    <xf numFmtId="0" fontId="2" fillId="3" borderId="0" xfId="0" applyFont="1" applyFill="1" applyAlignment="1">
      <alignment vertical="top" wrapText="1"/>
    </xf>
    <xf numFmtId="0" fontId="10" fillId="4" borderId="15" xfId="0" applyFont="1" applyFill="1" applyBorder="1" applyAlignment="1">
      <alignment horizontal="left" vertical="center"/>
    </xf>
    <xf numFmtId="0" fontId="10" fillId="4" borderId="16" xfId="0" applyFont="1" applyFill="1" applyBorder="1" applyAlignment="1">
      <alignment vertical="center"/>
    </xf>
    <xf numFmtId="0" fontId="10" fillId="4" borderId="17" xfId="0" applyFont="1" applyFill="1" applyBorder="1" applyAlignment="1">
      <alignment vertical="center"/>
    </xf>
    <xf numFmtId="0" fontId="22" fillId="2" borderId="18" xfId="0" applyFont="1" applyFill="1" applyBorder="1"/>
    <xf numFmtId="0" fontId="22" fillId="2" borderId="19" xfId="0" applyFont="1" applyFill="1" applyBorder="1"/>
    <xf numFmtId="0" fontId="17" fillId="2" borderId="19" xfId="0" applyFont="1" applyFill="1" applyBorder="1" applyAlignment="1">
      <alignment vertical="top"/>
    </xf>
    <xf numFmtId="0" fontId="7" fillId="4" borderId="0" xfId="0" applyFont="1" applyFill="1" applyAlignment="1">
      <alignment vertical="center"/>
    </xf>
    <xf numFmtId="0" fontId="8" fillId="4" borderId="0" xfId="0" applyFont="1" applyFill="1" applyAlignment="1">
      <alignment vertical="center"/>
    </xf>
    <xf numFmtId="0" fontId="8" fillId="2" borderId="0" xfId="0" applyFont="1" applyFill="1" applyAlignment="1">
      <alignment vertical="center"/>
    </xf>
    <xf numFmtId="0" fontId="8" fillId="2" borderId="0" xfId="0" applyFont="1" applyFill="1" applyAlignment="1">
      <alignment vertical="center" wrapText="1"/>
    </xf>
    <xf numFmtId="0" fontId="8" fillId="2" borderId="0" xfId="0" applyFont="1" applyFill="1" applyAlignment="1">
      <alignment horizontal="right" vertical="center" indent="1"/>
    </xf>
    <xf numFmtId="0" fontId="59" fillId="2" borderId="0" xfId="0" applyFont="1" applyFill="1" applyAlignment="1">
      <alignment vertical="center"/>
    </xf>
    <xf numFmtId="0" fontId="6" fillId="2" borderId="0" xfId="0" applyFont="1" applyFill="1"/>
    <xf numFmtId="0" fontId="6" fillId="2" borderId="0" xfId="0" applyFont="1" applyFill="1" applyAlignment="1">
      <alignment horizontal="right" indent="1"/>
    </xf>
    <xf numFmtId="0" fontId="6" fillId="2" borderId="0" xfId="0" applyFont="1" applyFill="1" applyAlignment="1">
      <alignment vertical="top"/>
    </xf>
    <xf numFmtId="0" fontId="6" fillId="2" borderId="0" xfId="0" applyFont="1" applyFill="1" applyAlignment="1">
      <alignment wrapText="1"/>
    </xf>
    <xf numFmtId="0" fontId="6" fillId="4" borderId="0" xfId="0" applyFont="1" applyFill="1" applyAlignment="1">
      <alignment vertical="center"/>
    </xf>
    <xf numFmtId="0" fontId="6" fillId="2" borderId="0" xfId="0" applyFont="1" applyFill="1" applyAlignment="1">
      <alignment vertical="center"/>
    </xf>
    <xf numFmtId="0" fontId="6" fillId="2" borderId="0" xfId="0" applyFont="1" applyFill="1" applyAlignment="1">
      <alignment horizontal="right" vertical="center"/>
    </xf>
    <xf numFmtId="0" fontId="5" fillId="2" borderId="0" xfId="0" applyFont="1" applyFill="1" applyAlignment="1">
      <alignment vertical="center"/>
    </xf>
    <xf numFmtId="0" fontId="24" fillId="2" borderId="0" xfId="1" applyFill="1" applyAlignment="1" applyProtection="1">
      <alignment vertical="center"/>
    </xf>
    <xf numFmtId="0" fontId="5" fillId="4" borderId="0" xfId="0" applyFont="1" applyFill="1"/>
    <xf numFmtId="0" fontId="22" fillId="4" borderId="16" xfId="0" applyFont="1" applyFill="1" applyBorder="1"/>
    <xf numFmtId="0" fontId="22" fillId="4" borderId="17" xfId="0" applyFont="1" applyFill="1" applyBorder="1"/>
    <xf numFmtId="0" fontId="10" fillId="2" borderId="0" xfId="0" applyFont="1" applyFill="1" applyAlignment="1">
      <alignment horizontal="left" vertical="center"/>
    </xf>
    <xf numFmtId="0" fontId="10" fillId="2" borderId="18" xfId="0" applyFont="1" applyFill="1" applyBorder="1" applyAlignment="1">
      <alignment horizontal="left" vertical="center"/>
    </xf>
    <xf numFmtId="0" fontId="10" fillId="2" borderId="0" xfId="0" applyFont="1" applyFill="1" applyAlignment="1">
      <alignment vertical="center"/>
    </xf>
    <xf numFmtId="0" fontId="23" fillId="2" borderId="0" xfId="0" applyFont="1" applyFill="1" applyAlignment="1">
      <alignment vertical="center"/>
    </xf>
    <xf numFmtId="0" fontId="23" fillId="2" borderId="18" xfId="0" applyFont="1" applyFill="1" applyBorder="1" applyAlignment="1">
      <alignment vertical="center"/>
    </xf>
    <xf numFmtId="0" fontId="23" fillId="2" borderId="19" xfId="0" applyFont="1" applyFill="1" applyBorder="1" applyAlignment="1">
      <alignment vertical="center"/>
    </xf>
    <xf numFmtId="0" fontId="22" fillId="2" borderId="0" xfId="0" applyFont="1" applyFill="1" applyAlignment="1">
      <alignment vertical="center"/>
    </xf>
    <xf numFmtId="0" fontId="22" fillId="2" borderId="18" xfId="0" applyFont="1" applyFill="1" applyBorder="1" applyAlignment="1">
      <alignment vertical="center"/>
    </xf>
    <xf numFmtId="0" fontId="22" fillId="2" borderId="19" xfId="0" applyFont="1" applyFill="1" applyBorder="1" applyAlignment="1">
      <alignment vertical="center"/>
    </xf>
    <xf numFmtId="0" fontId="22" fillId="2" borderId="0" xfId="0" applyFont="1" applyFill="1" applyAlignment="1">
      <alignment vertical="top"/>
    </xf>
    <xf numFmtId="0" fontId="22" fillId="2" borderId="18" xfId="0" applyFont="1" applyFill="1" applyBorder="1" applyAlignment="1">
      <alignment vertical="top"/>
    </xf>
    <xf numFmtId="0" fontId="23" fillId="2" borderId="0" xfId="0" applyFont="1" applyFill="1" applyAlignment="1">
      <alignment vertical="top"/>
    </xf>
    <xf numFmtId="0" fontId="22" fillId="2" borderId="20" xfId="0" applyFont="1" applyFill="1" applyBorder="1"/>
    <xf numFmtId="0" fontId="22" fillId="2" borderId="1" xfId="0" applyFont="1" applyFill="1" applyBorder="1"/>
    <xf numFmtId="0" fontId="22" fillId="2" borderId="21" xfId="0" applyFont="1" applyFill="1" applyBorder="1"/>
    <xf numFmtId="0" fontId="18" fillId="2" borderId="0" xfId="0" applyFont="1" applyFill="1" applyAlignment="1">
      <alignment vertical="top"/>
    </xf>
    <xf numFmtId="0" fontId="17" fillId="2" borderId="19" xfId="0" applyFont="1" applyFill="1" applyBorder="1" applyAlignment="1">
      <alignment horizontal="center" vertical="center"/>
    </xf>
    <xf numFmtId="0" fontId="0" fillId="2" borderId="18" xfId="0" applyFill="1" applyBorder="1"/>
    <xf numFmtId="0" fontId="0" fillId="2" borderId="19" xfId="0" applyFill="1" applyBorder="1"/>
    <xf numFmtId="0" fontId="0" fillId="2" borderId="20" xfId="0" applyFill="1" applyBorder="1"/>
    <xf numFmtId="0" fontId="0" fillId="2" borderId="1" xfId="0" applyFill="1" applyBorder="1"/>
    <xf numFmtId="0" fontId="22" fillId="0" borderId="19" xfId="0" applyFont="1" applyBorder="1"/>
    <xf numFmtId="0" fontId="15" fillId="2" borderId="0" xfId="0" applyFont="1" applyFill="1"/>
    <xf numFmtId="0" fontId="18" fillId="2" borderId="0" xfId="0" applyFont="1" applyFill="1" applyAlignment="1">
      <alignment vertical="top" wrapText="1"/>
    </xf>
    <xf numFmtId="0" fontId="15" fillId="2" borderId="0" xfId="0" applyFont="1" applyFill="1" applyAlignment="1">
      <alignment vertical="top"/>
    </xf>
    <xf numFmtId="0" fontId="23" fillId="2" borderId="1" xfId="0" applyFont="1" applyFill="1" applyBorder="1" applyAlignment="1">
      <alignment horizontal="left" vertical="center"/>
    </xf>
    <xf numFmtId="0" fontId="10" fillId="4" borderId="15" xfId="0" applyFont="1" applyFill="1" applyBorder="1" applyAlignment="1">
      <alignment vertical="center"/>
    </xf>
    <xf numFmtId="0" fontId="0" fillId="2" borderId="0" xfId="0" applyFill="1" applyAlignment="1">
      <alignment vertical="center"/>
    </xf>
    <xf numFmtId="0" fontId="17" fillId="2" borderId="0" xfId="0" applyFont="1" applyFill="1"/>
    <xf numFmtId="0" fontId="29" fillId="2" borderId="0" xfId="0" applyFont="1" applyFill="1"/>
    <xf numFmtId="0" fontId="30" fillId="2" borderId="19" xfId="0" applyFont="1" applyFill="1" applyBorder="1" applyAlignment="1">
      <alignment vertical="top"/>
    </xf>
    <xf numFmtId="0" fontId="29" fillId="2" borderId="0" xfId="0" applyFont="1" applyFill="1" applyAlignment="1">
      <alignment vertical="center"/>
    </xf>
    <xf numFmtId="0" fontId="15" fillId="2" borderId="0" xfId="0" applyFont="1" applyFill="1" applyAlignment="1">
      <alignment horizontal="left" vertical="center"/>
    </xf>
    <xf numFmtId="0" fontId="22" fillId="2" borderId="0" xfId="0" applyFont="1" applyFill="1" applyAlignment="1">
      <alignment horizontal="left" vertical="center"/>
    </xf>
    <xf numFmtId="0" fontId="22" fillId="2" borderId="20" xfId="0" applyFont="1" applyFill="1" applyBorder="1" applyAlignment="1">
      <alignment horizontal="left" vertical="center"/>
    </xf>
    <xf numFmtId="0" fontId="22" fillId="2" borderId="1" xfId="0" applyFont="1" applyFill="1" applyBorder="1" applyAlignment="1">
      <alignment horizontal="left" vertical="center"/>
    </xf>
    <xf numFmtId="0" fontId="18" fillId="2" borderId="1" xfId="0" applyFont="1" applyFill="1" applyBorder="1" applyAlignment="1">
      <alignment vertical="top" wrapText="1"/>
    </xf>
    <xf numFmtId="0" fontId="18" fillId="2" borderId="1" xfId="0" applyFont="1" applyFill="1" applyBorder="1" applyAlignment="1">
      <alignment vertical="center" wrapText="1"/>
    </xf>
    <xf numFmtId="0" fontId="18" fillId="2" borderId="1" xfId="0" applyFont="1" applyFill="1" applyBorder="1" applyAlignment="1">
      <alignment horizontal="left" vertical="center" wrapText="1"/>
    </xf>
    <xf numFmtId="0" fontId="22" fillId="2" borderId="21" xfId="0" applyFont="1" applyFill="1" applyBorder="1" applyAlignment="1">
      <alignment horizontal="left" vertical="center"/>
    </xf>
    <xf numFmtId="0" fontId="0" fillId="2" borderId="0" xfId="0" applyFill="1" applyAlignment="1">
      <alignment horizontal="left" vertical="center"/>
    </xf>
    <xf numFmtId="0" fontId="22" fillId="4" borderId="15" xfId="0" applyFont="1" applyFill="1" applyBorder="1"/>
    <xf numFmtId="0" fontId="10" fillId="4" borderId="18" xfId="0" applyFont="1" applyFill="1" applyBorder="1" applyAlignment="1">
      <alignment vertical="center"/>
    </xf>
    <xf numFmtId="0" fontId="10" fillId="4" borderId="0" xfId="0" applyFont="1" applyFill="1" applyAlignment="1">
      <alignment vertical="center"/>
    </xf>
    <xf numFmtId="0" fontId="22" fillId="4" borderId="19" xfId="0" applyFont="1" applyFill="1" applyBorder="1"/>
    <xf numFmtId="0" fontId="10" fillId="2" borderId="18" xfId="0" applyFont="1" applyFill="1" applyBorder="1" applyAlignment="1">
      <alignment vertical="center"/>
    </xf>
    <xf numFmtId="0" fontId="6" fillId="2" borderId="0" xfId="0" applyFont="1" applyFill="1" applyAlignment="1">
      <alignment horizontal="left" vertical="top" wrapText="1"/>
    </xf>
    <xf numFmtId="0" fontId="28" fillId="9" borderId="0" xfId="0" applyFont="1" applyFill="1"/>
    <xf numFmtId="0" fontId="28" fillId="9" borderId="18" xfId="0" applyFont="1" applyFill="1" applyBorder="1"/>
    <xf numFmtId="0" fontId="28" fillId="9" borderId="19" xfId="0" applyFont="1" applyFill="1" applyBorder="1"/>
    <xf numFmtId="0" fontId="57" fillId="9" borderId="0" xfId="0" applyFont="1" applyFill="1"/>
    <xf numFmtId="0" fontId="1" fillId="2" borderId="0" xfId="0" applyFont="1" applyFill="1" applyAlignment="1">
      <alignment horizontal="center" wrapText="1"/>
    </xf>
    <xf numFmtId="0" fontId="6" fillId="2" borderId="0" xfId="0" applyFont="1" applyFill="1" applyAlignment="1">
      <alignment vertical="top" wrapText="1"/>
    </xf>
    <xf numFmtId="0" fontId="20" fillId="2" borderId="0" xfId="0" applyFont="1" applyFill="1"/>
    <xf numFmtId="0" fontId="40" fillId="2" borderId="0" xfId="0" applyFont="1" applyFill="1" applyAlignment="1">
      <alignment vertical="center"/>
    </xf>
    <xf numFmtId="0" fontId="6" fillId="2" borderId="0" xfId="0" applyFont="1" applyFill="1" applyAlignment="1">
      <alignment horizontal="left" vertical="top"/>
    </xf>
    <xf numFmtId="0" fontId="25" fillId="2" borderId="0" xfId="0" applyFont="1" applyFill="1" applyAlignment="1">
      <alignment vertical="top"/>
    </xf>
    <xf numFmtId="0" fontId="20" fillId="2" borderId="18" xfId="0" applyFont="1" applyFill="1" applyBorder="1"/>
    <xf numFmtId="0" fontId="65" fillId="2" borderId="0" xfId="0" applyFont="1" applyFill="1"/>
    <xf numFmtId="0" fontId="20" fillId="2" borderId="19" xfId="0" applyFont="1" applyFill="1" applyBorder="1"/>
    <xf numFmtId="0" fontId="58" fillId="5" borderId="0" xfId="0" applyFont="1" applyFill="1" applyAlignment="1">
      <alignment horizontal="left" vertical="top"/>
    </xf>
    <xf numFmtId="0" fontId="66" fillId="2" borderId="0" xfId="0" applyFont="1" applyFill="1"/>
    <xf numFmtId="0" fontId="67" fillId="2" borderId="0" xfId="0" applyFont="1" applyFill="1"/>
    <xf numFmtId="0" fontId="20" fillId="2" borderId="20" xfId="0" applyFont="1" applyFill="1" applyBorder="1"/>
    <xf numFmtId="0" fontId="58" fillId="5" borderId="1" xfId="0" applyFont="1" applyFill="1" applyBorder="1" applyAlignment="1">
      <alignment horizontal="left" vertical="top"/>
    </xf>
    <xf numFmtId="0" fontId="65" fillId="2" borderId="1" xfId="0" applyFont="1" applyFill="1" applyBorder="1"/>
    <xf numFmtId="0" fontId="67" fillId="2" borderId="1" xfId="0" applyFont="1" applyFill="1" applyBorder="1"/>
    <xf numFmtId="0" fontId="20" fillId="2" borderId="21" xfId="0" applyFont="1" applyFill="1" applyBorder="1"/>
    <xf numFmtId="0" fontId="1" fillId="2" borderId="18" xfId="0" applyFont="1" applyFill="1" applyBorder="1"/>
    <xf numFmtId="0" fontId="10" fillId="2" borderId="19" xfId="0" applyFont="1" applyFill="1" applyBorder="1" applyAlignment="1">
      <alignment vertical="center"/>
    </xf>
    <xf numFmtId="0" fontId="17" fillId="2" borderId="0" xfId="0" applyFont="1" applyFill="1" applyAlignment="1">
      <alignment vertical="center"/>
    </xf>
    <xf numFmtId="0" fontId="36" fillId="2" borderId="0" xfId="0" applyFont="1" applyFill="1" applyAlignment="1">
      <alignment vertical="center"/>
    </xf>
    <xf numFmtId="0" fontId="19" fillId="2" borderId="0" xfId="0" applyFont="1" applyFill="1" applyAlignment="1">
      <alignment vertical="center"/>
    </xf>
    <xf numFmtId="0" fontId="37" fillId="2" borderId="0" xfId="0" applyFont="1" applyFill="1" applyAlignment="1">
      <alignment vertical="center"/>
    </xf>
    <xf numFmtId="0" fontId="23" fillId="2" borderId="0" xfId="0" applyFont="1" applyFill="1"/>
    <xf numFmtId="0" fontId="42" fillId="2" borderId="0" xfId="0" applyFont="1" applyFill="1" applyAlignment="1">
      <alignment vertical="center"/>
    </xf>
    <xf numFmtId="0" fontId="43" fillId="2" borderId="0" xfId="0" applyFont="1" applyFill="1" applyAlignment="1">
      <alignment vertical="center"/>
    </xf>
    <xf numFmtId="0" fontId="17" fillId="2" borderId="19" xfId="0" applyFont="1" applyFill="1" applyBorder="1" applyAlignment="1">
      <alignment vertical="top" wrapText="1"/>
    </xf>
    <xf numFmtId="0" fontId="44" fillId="2" borderId="0" xfId="0" applyFont="1" applyFill="1" applyAlignment="1">
      <alignment vertical="center"/>
    </xf>
    <xf numFmtId="0" fontId="2" fillId="2" borderId="0" xfId="0" applyFont="1" applyFill="1" applyAlignment="1">
      <alignment vertical="center"/>
    </xf>
    <xf numFmtId="0" fontId="2" fillId="2" borderId="18" xfId="0" applyFont="1" applyFill="1" applyBorder="1" applyAlignment="1">
      <alignment vertical="center"/>
    </xf>
    <xf numFmtId="0" fontId="4" fillId="2" borderId="0" xfId="0" applyFont="1" applyFill="1" applyAlignment="1">
      <alignment vertical="center"/>
    </xf>
    <xf numFmtId="0" fontId="2" fillId="2" borderId="19" xfId="0" applyFont="1" applyFill="1" applyBorder="1" applyAlignment="1">
      <alignment vertical="center"/>
    </xf>
    <xf numFmtId="0" fontId="45" fillId="2" borderId="0" xfId="0" applyFont="1" applyFill="1"/>
    <xf numFmtId="0" fontId="2" fillId="2" borderId="20" xfId="0" applyFont="1" applyFill="1" applyBorder="1"/>
    <xf numFmtId="0" fontId="15" fillId="2" borderId="1" xfId="0" applyFont="1" applyFill="1" applyBorder="1" applyAlignment="1">
      <alignment vertical="center"/>
    </xf>
    <xf numFmtId="0" fontId="9" fillId="2" borderId="1" xfId="0" applyFont="1" applyFill="1" applyBorder="1" applyAlignment="1">
      <alignment horizontal="right" vertical="center"/>
    </xf>
    <xf numFmtId="0" fontId="2" fillId="2" borderId="1" xfId="0" applyFont="1" applyFill="1" applyBorder="1" applyAlignment="1">
      <alignment horizontal="center" vertical="center"/>
    </xf>
    <xf numFmtId="0" fontId="2" fillId="2" borderId="21" xfId="0" applyFont="1" applyFill="1" applyBorder="1"/>
    <xf numFmtId="0" fontId="27" fillId="2" borderId="0" xfId="0" applyFont="1" applyFill="1" applyAlignment="1">
      <alignment vertical="center"/>
    </xf>
    <xf numFmtId="0" fontId="28" fillId="2" borderId="0" xfId="0" applyFont="1" applyFill="1"/>
    <xf numFmtId="0" fontId="21" fillId="2" borderId="0" xfId="0" applyFont="1" applyFill="1" applyAlignment="1">
      <alignment vertical="center" wrapText="1"/>
    </xf>
    <xf numFmtId="0" fontId="3" fillId="2" borderId="0" xfId="0" applyFont="1" applyFill="1" applyAlignment="1">
      <alignment vertical="top" wrapText="1"/>
    </xf>
    <xf numFmtId="0" fontId="38" fillId="2" borderId="0" xfId="0" applyFont="1" applyFill="1" applyAlignment="1">
      <alignment vertical="center"/>
    </xf>
    <xf numFmtId="2" fontId="0" fillId="2" borderId="0" xfId="0" applyNumberFormat="1" applyFill="1"/>
    <xf numFmtId="164" fontId="17" fillId="2" borderId="0" xfId="2" applyNumberFormat="1" applyFont="1" applyFill="1" applyAlignment="1" applyProtection="1">
      <alignment horizontal="left"/>
    </xf>
    <xf numFmtId="0" fontId="1" fillId="2" borderId="19" xfId="0" applyFont="1" applyFill="1" applyBorder="1"/>
    <xf numFmtId="0" fontId="1" fillId="2" borderId="20" xfId="0" applyFont="1" applyFill="1" applyBorder="1"/>
    <xf numFmtId="0" fontId="1" fillId="2" borderId="1" xfId="0" applyFont="1" applyFill="1" applyBorder="1"/>
    <xf numFmtId="0" fontId="1" fillId="2" borderId="21" xfId="0" applyFont="1" applyFill="1" applyBorder="1"/>
    <xf numFmtId="0" fontId="46" fillId="2" borderId="0" xfId="0" applyFont="1" applyFill="1" applyAlignment="1">
      <alignment vertical="center"/>
    </xf>
    <xf numFmtId="0" fontId="39" fillId="2" borderId="0" xfId="0" applyFont="1" applyFill="1" applyAlignment="1">
      <alignment vertical="center"/>
    </xf>
    <xf numFmtId="0" fontId="47" fillId="2" borderId="0" xfId="0" applyFont="1" applyFill="1" applyAlignment="1">
      <alignment vertical="center"/>
    </xf>
    <xf numFmtId="0" fontId="14" fillId="5" borderId="18" xfId="0" applyFont="1" applyFill="1" applyBorder="1"/>
    <xf numFmtId="0" fontId="32" fillId="5" borderId="0" xfId="0" applyFont="1" applyFill="1" applyAlignment="1">
      <alignment horizontal="left" vertical="center"/>
    </xf>
    <xf numFmtId="0" fontId="32" fillId="5" borderId="0" xfId="0" applyFont="1" applyFill="1" applyAlignment="1">
      <alignment vertical="center"/>
    </xf>
    <xf numFmtId="0" fontId="32" fillId="5" borderId="19" xfId="0" applyFont="1" applyFill="1" applyBorder="1" applyAlignment="1">
      <alignment vertical="center"/>
    </xf>
    <xf numFmtId="0" fontId="60" fillId="2" borderId="0" xfId="0" applyFont="1" applyFill="1" applyAlignment="1">
      <alignment horizontal="center" vertical="center"/>
    </xf>
    <xf numFmtId="0" fontId="28" fillId="5" borderId="19" xfId="0" applyFont="1" applyFill="1" applyBorder="1"/>
    <xf numFmtId="0" fontId="1" fillId="2" borderId="19" xfId="0" applyFont="1" applyFill="1" applyBorder="1" applyAlignment="1">
      <alignment horizontal="right"/>
    </xf>
    <xf numFmtId="0" fontId="33" fillId="2" borderId="18" xfId="0" applyFont="1" applyFill="1" applyBorder="1"/>
    <xf numFmtId="0" fontId="34" fillId="5" borderId="1" xfId="0" applyFont="1" applyFill="1" applyBorder="1" applyAlignment="1">
      <alignment vertical="center"/>
    </xf>
    <xf numFmtId="0" fontId="12" fillId="2" borderId="1" xfId="0" applyFont="1" applyFill="1" applyBorder="1" applyAlignment="1">
      <alignment horizontal="right" vertical="center"/>
    </xf>
    <xf numFmtId="0" fontId="13" fillId="5" borderId="1" xfId="0" applyFont="1" applyFill="1" applyBorder="1"/>
    <xf numFmtId="0" fontId="17" fillId="2" borderId="0" xfId="0" applyFont="1" applyFill="1" applyAlignment="1">
      <alignment horizontal="left" vertical="center"/>
    </xf>
    <xf numFmtId="0" fontId="3" fillId="2" borderId="0" xfId="0" applyFont="1" applyFill="1"/>
    <xf numFmtId="0" fontId="1" fillId="2" borderId="0" xfId="0" applyFont="1" applyFill="1" applyAlignment="1">
      <alignment vertical="center" wrapText="1"/>
    </xf>
    <xf numFmtId="0" fontId="58" fillId="5" borderId="0" xfId="0" applyFont="1" applyFill="1" applyAlignment="1">
      <alignment horizontal="left" vertical="top" wrapText="1"/>
    </xf>
    <xf numFmtId="0" fontId="41" fillId="2" borderId="0" xfId="0" applyFont="1" applyFill="1"/>
    <xf numFmtId="4" fontId="63" fillId="2" borderId="16" xfId="0" applyNumberFormat="1" applyFont="1" applyFill="1" applyBorder="1" applyAlignment="1">
      <alignment horizontal="center" vertical="center"/>
    </xf>
    <xf numFmtId="0" fontId="33" fillId="5" borderId="18" xfId="0" applyFont="1" applyFill="1" applyBorder="1" applyAlignment="1">
      <alignment horizontal="right" vertical="center"/>
    </xf>
    <xf numFmtId="0" fontId="33" fillId="5" borderId="18" xfId="0" applyFont="1" applyFill="1" applyBorder="1" applyAlignment="1">
      <alignment vertical="center"/>
    </xf>
    <xf numFmtId="2" fontId="30" fillId="2" borderId="0" xfId="0" applyNumberFormat="1" applyFont="1" applyFill="1" applyAlignment="1">
      <alignment horizontal="center" vertical="center"/>
    </xf>
    <xf numFmtId="0" fontId="34" fillId="5" borderId="0" xfId="0" applyFont="1" applyFill="1" applyAlignment="1">
      <alignment vertical="center"/>
    </xf>
    <xf numFmtId="0" fontId="2" fillId="2" borderId="0" xfId="0" applyFont="1" applyFill="1" applyProtection="1">
      <protection hidden="1"/>
    </xf>
    <xf numFmtId="0" fontId="48" fillId="2" borderId="0" xfId="0" applyFont="1" applyFill="1" applyAlignment="1" applyProtection="1">
      <alignment horizontal="left" vertical="center" wrapText="1"/>
      <protection hidden="1"/>
    </xf>
    <xf numFmtId="0" fontId="1" fillId="2" borderId="0" xfId="0" applyFont="1" applyFill="1" applyProtection="1">
      <protection hidden="1"/>
    </xf>
    <xf numFmtId="0" fontId="2" fillId="2" borderId="0" xfId="0" applyFont="1" applyFill="1" applyAlignment="1" applyProtection="1">
      <alignment vertical="center" wrapText="1"/>
      <protection hidden="1"/>
    </xf>
    <xf numFmtId="0" fontId="53" fillId="2" borderId="29" xfId="0" applyFont="1" applyFill="1" applyBorder="1" applyAlignment="1" applyProtection="1">
      <alignment vertical="center" wrapText="1"/>
      <protection hidden="1"/>
    </xf>
    <xf numFmtId="0" fontId="53" fillId="2" borderId="30" xfId="0" applyFont="1" applyFill="1" applyBorder="1" applyAlignment="1" applyProtection="1">
      <alignment vertical="center" wrapText="1"/>
      <protection hidden="1"/>
    </xf>
    <xf numFmtId="0" fontId="54" fillId="2" borderId="30" xfId="0" applyFont="1" applyFill="1" applyBorder="1" applyAlignment="1" applyProtection="1">
      <alignment horizontal="center" vertical="center" wrapText="1"/>
      <protection hidden="1"/>
    </xf>
    <xf numFmtId="0" fontId="53" fillId="2" borderId="31" xfId="0" applyFont="1" applyFill="1" applyBorder="1" applyAlignment="1" applyProtection="1">
      <alignment vertical="center" wrapText="1"/>
      <protection hidden="1"/>
    </xf>
    <xf numFmtId="0" fontId="0" fillId="2" borderId="0" xfId="0" applyFill="1" applyProtection="1">
      <protection hidden="1"/>
    </xf>
    <xf numFmtId="0" fontId="33" fillId="2" borderId="30" xfId="0" applyFont="1" applyFill="1" applyBorder="1" applyAlignment="1" applyProtection="1">
      <alignment vertical="center" wrapText="1"/>
      <protection hidden="1"/>
    </xf>
    <xf numFmtId="0" fontId="33" fillId="2" borderId="31" xfId="0" applyFont="1" applyFill="1" applyBorder="1" applyAlignment="1" applyProtection="1">
      <alignment vertical="center" wrapText="1"/>
      <protection hidden="1"/>
    </xf>
    <xf numFmtId="0" fontId="1" fillId="2" borderId="32" xfId="0" applyFont="1" applyFill="1" applyBorder="1" applyProtection="1">
      <protection hidden="1"/>
    </xf>
    <xf numFmtId="0" fontId="1" fillId="2" borderId="33" xfId="0" applyFont="1" applyFill="1" applyBorder="1" applyProtection="1">
      <protection hidden="1"/>
    </xf>
    <xf numFmtId="0" fontId="1" fillId="2" borderId="33" xfId="0" applyFont="1" applyFill="1" applyBorder="1" applyAlignment="1" applyProtection="1">
      <alignment horizontal="center" wrapText="1"/>
      <protection hidden="1"/>
    </xf>
    <xf numFmtId="0" fontId="1" fillId="2" borderId="34" xfId="0" applyFont="1" applyFill="1" applyBorder="1" applyProtection="1">
      <protection hidden="1"/>
    </xf>
    <xf numFmtId="0" fontId="1" fillId="2" borderId="0" xfId="0" applyFont="1" applyFill="1" applyAlignment="1" applyProtection="1">
      <alignment horizontal="center" wrapText="1"/>
      <protection hidden="1"/>
    </xf>
    <xf numFmtId="0" fontId="64" fillId="2" borderId="0" xfId="0" applyFont="1" applyFill="1"/>
    <xf numFmtId="0" fontId="68" fillId="3" borderId="0" xfId="0" applyFont="1" applyFill="1" applyAlignment="1">
      <alignment vertical="center" wrapText="1"/>
    </xf>
    <xf numFmtId="0" fontId="5" fillId="2" borderId="0" xfId="0" applyFont="1" applyFill="1" applyAlignment="1">
      <alignment horizontal="left" vertical="center"/>
    </xf>
    <xf numFmtId="0" fontId="0" fillId="2" borderId="21" xfId="0" applyFill="1" applyBorder="1"/>
    <xf numFmtId="0" fontId="61" fillId="11" borderId="0" xfId="0" applyFont="1" applyFill="1"/>
    <xf numFmtId="0" fontId="14" fillId="2" borderId="0" xfId="0" applyFont="1" applyFill="1" applyAlignment="1">
      <alignment horizontal="left" vertical="center" wrapText="1"/>
    </xf>
    <xf numFmtId="0" fontId="1" fillId="2" borderId="0" xfId="0" applyFont="1" applyFill="1" applyAlignment="1">
      <alignment horizontal="right" vertical="center"/>
    </xf>
    <xf numFmtId="0" fontId="1" fillId="12" borderId="0" xfId="3" applyFont="1" applyFill="1"/>
    <xf numFmtId="0" fontId="1" fillId="2" borderId="0" xfId="3" applyFont="1" applyFill="1" applyAlignment="1">
      <alignment vertical="top"/>
    </xf>
    <xf numFmtId="0" fontId="1" fillId="12" borderId="0" xfId="3" applyFont="1" applyFill="1" applyAlignment="1">
      <alignment vertical="top"/>
    </xf>
    <xf numFmtId="0" fontId="1" fillId="2" borderId="0" xfId="3" applyFont="1" applyFill="1"/>
    <xf numFmtId="9" fontId="75" fillId="13" borderId="46" xfId="3" applyNumberFormat="1" applyFont="1" applyFill="1" applyBorder="1" applyAlignment="1" applyProtection="1">
      <alignment horizontal="center" vertical="center"/>
      <protection locked="0"/>
    </xf>
    <xf numFmtId="0" fontId="4" fillId="12" borderId="0" xfId="3" applyFont="1" applyFill="1"/>
    <xf numFmtId="9" fontId="73" fillId="2" borderId="47" xfId="3" applyNumberFormat="1" applyFont="1" applyFill="1" applyBorder="1" applyAlignment="1">
      <alignment horizontal="center" vertical="center"/>
    </xf>
    <xf numFmtId="0" fontId="2" fillId="2" borderId="0" xfId="3" applyFont="1" applyFill="1"/>
    <xf numFmtId="0" fontId="1" fillId="2" borderId="0" xfId="5" applyFont="1" applyFill="1"/>
    <xf numFmtId="0" fontId="79" fillId="2" borderId="0" xfId="6" applyFont="1" applyFill="1" applyAlignment="1">
      <alignment vertical="center"/>
    </xf>
    <xf numFmtId="0" fontId="1" fillId="2" borderId="0" xfId="5" applyFont="1" applyFill="1" applyAlignment="1">
      <alignment vertical="center"/>
    </xf>
    <xf numFmtId="0" fontId="1" fillId="2" borderId="0" xfId="5" applyFont="1" applyFill="1" applyAlignment="1">
      <alignment vertical="top"/>
    </xf>
    <xf numFmtId="0" fontId="1" fillId="2" borderId="50" xfId="5" applyFont="1" applyFill="1" applyBorder="1"/>
    <xf numFmtId="0" fontId="1" fillId="2" borderId="52" xfId="5" applyFont="1" applyFill="1" applyBorder="1"/>
    <xf numFmtId="0" fontId="1" fillId="2" borderId="53" xfId="5" applyFont="1" applyFill="1" applyBorder="1"/>
    <xf numFmtId="0" fontId="1" fillId="2" borderId="54" xfId="5" applyFont="1" applyFill="1" applyBorder="1"/>
    <xf numFmtId="0" fontId="1" fillId="2" borderId="2" xfId="5" applyFont="1" applyFill="1" applyBorder="1"/>
    <xf numFmtId="0" fontId="1" fillId="2" borderId="3" xfId="5" applyFont="1" applyFill="1" applyBorder="1"/>
    <xf numFmtId="0" fontId="1" fillId="2" borderId="53" xfId="5" applyFont="1" applyFill="1" applyBorder="1" applyAlignment="1">
      <alignment vertical="center"/>
    </xf>
    <xf numFmtId="0" fontId="1" fillId="2" borderId="2" xfId="5" applyFont="1" applyFill="1" applyBorder="1" applyAlignment="1">
      <alignment vertical="center"/>
    </xf>
    <xf numFmtId="0" fontId="40" fillId="2" borderId="0" xfId="5" applyFont="1" applyFill="1" applyAlignment="1">
      <alignment vertical="center"/>
    </xf>
    <xf numFmtId="0" fontId="1" fillId="2" borderId="3" xfId="5" applyFont="1" applyFill="1" applyBorder="1" applyAlignment="1">
      <alignment vertical="center"/>
    </xf>
    <xf numFmtId="0" fontId="1" fillId="2" borderId="54" xfId="5" applyFont="1" applyFill="1" applyBorder="1" applyAlignment="1">
      <alignment vertical="center"/>
    </xf>
    <xf numFmtId="0" fontId="1" fillId="2" borderId="0" xfId="5" applyFont="1" applyFill="1" applyAlignment="1">
      <alignment vertical="top" wrapText="1"/>
    </xf>
    <xf numFmtId="0" fontId="40" fillId="2" borderId="0" xfId="5" applyFont="1" applyFill="1"/>
    <xf numFmtId="0" fontId="1" fillId="2" borderId="4" xfId="5" applyFont="1" applyFill="1" applyBorder="1"/>
    <xf numFmtId="0" fontId="1" fillId="2" borderId="5" xfId="5" applyFont="1" applyFill="1" applyBorder="1"/>
    <xf numFmtId="0" fontId="1" fillId="2" borderId="6" xfId="5" applyFont="1" applyFill="1" applyBorder="1"/>
    <xf numFmtId="0" fontId="1" fillId="2" borderId="10" xfId="5" applyFont="1" applyFill="1" applyBorder="1"/>
    <xf numFmtId="0" fontId="1" fillId="2" borderId="11" xfId="5" applyFont="1" applyFill="1" applyBorder="1"/>
    <xf numFmtId="0" fontId="1" fillId="2" borderId="10" xfId="5" applyFont="1" applyFill="1" applyBorder="1" applyAlignment="1">
      <alignment vertical="center"/>
    </xf>
    <xf numFmtId="0" fontId="1" fillId="2" borderId="11" xfId="5" applyFont="1" applyFill="1" applyBorder="1" applyAlignment="1">
      <alignment vertical="center"/>
    </xf>
    <xf numFmtId="0" fontId="1" fillId="2" borderId="12" xfId="5" applyFont="1" applyFill="1" applyBorder="1"/>
    <xf numFmtId="0" fontId="1" fillId="2" borderId="13" xfId="5" applyFont="1" applyFill="1" applyBorder="1"/>
    <xf numFmtId="0" fontId="1" fillId="2" borderId="14" xfId="5" applyFont="1" applyFill="1" applyBorder="1"/>
    <xf numFmtId="0" fontId="1" fillId="2" borderId="56" xfId="5" applyFont="1" applyFill="1" applyBorder="1"/>
    <xf numFmtId="0" fontId="1" fillId="2" borderId="47" xfId="5" applyFont="1" applyFill="1" applyBorder="1"/>
    <xf numFmtId="0" fontId="1" fillId="2" borderId="57" xfId="5" applyFont="1" applyFill="1" applyBorder="1"/>
    <xf numFmtId="0" fontId="79" fillId="2" borderId="51" xfId="5" applyFont="1" applyFill="1" applyBorder="1" applyAlignment="1">
      <alignment horizontal="left" vertical="center"/>
    </xf>
    <xf numFmtId="0" fontId="4" fillId="2" borderId="0" xfId="3" applyFont="1" applyFill="1"/>
    <xf numFmtId="0" fontId="22" fillId="2" borderId="0" xfId="0" applyFont="1" applyFill="1" applyAlignment="1">
      <alignment vertical="top" wrapText="1"/>
    </xf>
    <xf numFmtId="0" fontId="1" fillId="2" borderId="0" xfId="7" applyFont="1" applyFill="1"/>
    <xf numFmtId="0" fontId="49" fillId="2" borderId="0" xfId="7" applyFill="1"/>
    <xf numFmtId="0" fontId="79" fillId="2" borderId="0" xfId="7" applyFont="1" applyFill="1" applyAlignment="1">
      <alignment vertical="top"/>
    </xf>
    <xf numFmtId="0" fontId="80" fillId="2" borderId="0" xfId="7" applyFont="1" applyFill="1" applyAlignment="1">
      <alignment vertical="top"/>
    </xf>
    <xf numFmtId="0" fontId="80" fillId="2" borderId="0" xfId="7" applyFont="1" applyFill="1"/>
    <xf numFmtId="0" fontId="81" fillId="2" borderId="0" xfId="7" applyFont="1" applyFill="1" applyAlignment="1">
      <alignment vertical="top" wrapText="1"/>
    </xf>
    <xf numFmtId="0" fontId="1" fillId="2" borderId="0" xfId="7" applyFont="1" applyFill="1" applyAlignment="1">
      <alignment vertical="top"/>
    </xf>
    <xf numFmtId="0" fontId="11" fillId="7" borderId="37" xfId="0" applyFont="1" applyFill="1" applyBorder="1" applyAlignment="1">
      <alignment vertical="center" wrapText="1"/>
    </xf>
    <xf numFmtId="0" fontId="16" fillId="2" borderId="0" xfId="0" applyFont="1" applyFill="1" applyAlignment="1">
      <alignment horizontal="left"/>
    </xf>
    <xf numFmtId="0" fontId="30" fillId="2" borderId="0" xfId="0" applyFont="1" applyFill="1" applyAlignment="1">
      <alignment vertical="top" wrapText="1"/>
    </xf>
    <xf numFmtId="0" fontId="18" fillId="2" borderId="0" xfId="0" applyFont="1" applyFill="1"/>
    <xf numFmtId="0" fontId="31" fillId="2" borderId="0" xfId="0" applyFont="1" applyFill="1" applyAlignment="1">
      <alignment vertical="center"/>
    </xf>
    <xf numFmtId="0" fontId="16" fillId="2" borderId="0" xfId="0" applyFont="1" applyFill="1"/>
    <xf numFmtId="0" fontId="22" fillId="2" borderId="60" xfId="0" applyFont="1" applyFill="1" applyBorder="1"/>
    <xf numFmtId="0" fontId="22" fillId="13" borderId="22" xfId="0" applyFont="1" applyFill="1" applyBorder="1" applyProtection="1">
      <protection locked="0"/>
    </xf>
    <xf numFmtId="0" fontId="88" fillId="2" borderId="36" xfId="0" applyFont="1" applyFill="1" applyBorder="1"/>
    <xf numFmtId="0" fontId="61" fillId="0" borderId="0" xfId="0" applyFont="1"/>
    <xf numFmtId="0" fontId="0" fillId="16" borderId="0" xfId="0" applyFill="1"/>
    <xf numFmtId="0" fontId="40" fillId="2" borderId="0" xfId="0" applyFont="1" applyFill="1" applyAlignment="1">
      <alignment vertical="top"/>
    </xf>
    <xf numFmtId="3" fontId="17" fillId="13" borderId="22" xfId="2" applyNumberFormat="1" applyFont="1" applyFill="1" applyBorder="1" applyAlignment="1" applyProtection="1">
      <alignment horizontal="center" vertical="center"/>
      <protection locked="0"/>
    </xf>
    <xf numFmtId="0" fontId="17" fillId="13" borderId="22" xfId="0" applyFont="1" applyFill="1" applyBorder="1" applyProtection="1">
      <protection locked="0"/>
    </xf>
    <xf numFmtId="0" fontId="89" fillId="4" borderId="0" xfId="0" applyFont="1" applyFill="1"/>
    <xf numFmtId="0" fontId="20" fillId="4" borderId="15" xfId="0" applyFont="1" applyFill="1" applyBorder="1"/>
    <xf numFmtId="0" fontId="1" fillId="4" borderId="15" xfId="0" applyFont="1" applyFill="1" applyBorder="1" applyAlignment="1">
      <alignment vertical="center"/>
    </xf>
    <xf numFmtId="0" fontId="1" fillId="4" borderId="17" xfId="0" applyFont="1" applyFill="1" applyBorder="1" applyAlignment="1">
      <alignment vertical="center"/>
    </xf>
    <xf numFmtId="0" fontId="48" fillId="4" borderId="7" xfId="0" applyFont="1" applyFill="1" applyBorder="1" applyAlignment="1">
      <alignment horizontal="center" vertical="center"/>
    </xf>
    <xf numFmtId="0" fontId="48" fillId="4" borderId="7" xfId="0" applyFont="1" applyFill="1" applyBorder="1" applyAlignment="1">
      <alignment horizontal="center" vertical="center" wrapText="1"/>
    </xf>
    <xf numFmtId="0" fontId="35" fillId="18" borderId="26" xfId="0" applyFont="1" applyFill="1" applyBorder="1" applyAlignment="1">
      <alignment horizontal="center" vertical="center"/>
    </xf>
    <xf numFmtId="0" fontId="35" fillId="18" borderId="27" xfId="0" applyFont="1" applyFill="1" applyBorder="1" applyAlignment="1">
      <alignment horizontal="center" vertical="center"/>
    </xf>
    <xf numFmtId="165" fontId="35" fillId="18" borderId="27" xfId="0" applyNumberFormat="1" applyFont="1" applyFill="1" applyBorder="1" applyAlignment="1">
      <alignment horizontal="center" vertical="center"/>
    </xf>
    <xf numFmtId="0" fontId="9" fillId="4" borderId="23" xfId="0" applyFont="1" applyFill="1" applyBorder="1" applyAlignment="1">
      <alignment vertical="center"/>
    </xf>
    <xf numFmtId="0" fontId="10" fillId="4" borderId="24" xfId="0" applyFont="1" applyFill="1" applyBorder="1" applyAlignment="1">
      <alignment vertical="center"/>
    </xf>
    <xf numFmtId="0" fontId="9" fillId="4" borderId="24" xfId="0" applyFont="1" applyFill="1" applyBorder="1" applyAlignment="1">
      <alignment vertical="center"/>
    </xf>
    <xf numFmtId="0" fontId="9" fillId="4" borderId="25" xfId="0" applyFont="1" applyFill="1" applyBorder="1" applyAlignment="1">
      <alignment vertical="center"/>
    </xf>
    <xf numFmtId="0" fontId="48" fillId="19" borderId="26" xfId="0" applyFont="1" applyFill="1" applyBorder="1" applyAlignment="1">
      <alignment horizontal="center" vertical="center"/>
    </xf>
    <xf numFmtId="0" fontId="48" fillId="19" borderId="27" xfId="0" applyFont="1" applyFill="1" applyBorder="1" applyAlignment="1">
      <alignment horizontal="center" vertical="center"/>
    </xf>
    <xf numFmtId="0" fontId="14" fillId="19" borderId="15" xfId="0" applyFont="1" applyFill="1" applyBorder="1"/>
    <xf numFmtId="0" fontId="14" fillId="19" borderId="16" xfId="0" applyFont="1" applyFill="1" applyBorder="1"/>
    <xf numFmtId="0" fontId="14" fillId="19" borderId="17" xfId="0" applyFont="1" applyFill="1" applyBorder="1"/>
    <xf numFmtId="0" fontId="14" fillId="19" borderId="18" xfId="0" applyFont="1" applyFill="1" applyBorder="1" applyAlignment="1">
      <alignment vertical="center"/>
    </xf>
    <xf numFmtId="0" fontId="14" fillId="19" borderId="19" xfId="0" applyFont="1" applyFill="1" applyBorder="1" applyAlignment="1">
      <alignment vertical="center"/>
    </xf>
    <xf numFmtId="0" fontId="14" fillId="19" borderId="18" xfId="0" applyFont="1" applyFill="1" applyBorder="1"/>
    <xf numFmtId="0" fontId="32" fillId="19" borderId="0" xfId="0" applyFont="1" applyFill="1" applyAlignment="1">
      <alignment vertical="center"/>
    </xf>
    <xf numFmtId="0" fontId="32" fillId="19" borderId="19" xfId="0" applyFont="1" applyFill="1" applyBorder="1" applyAlignment="1">
      <alignment vertical="center"/>
    </xf>
    <xf numFmtId="1" fontId="75" fillId="20" borderId="46" xfId="3" applyNumberFormat="1" applyFont="1" applyFill="1" applyBorder="1" applyAlignment="1" applyProtection="1">
      <alignment horizontal="center" vertical="center"/>
      <protection locked="0"/>
    </xf>
    <xf numFmtId="14" fontId="33" fillId="21" borderId="26" xfId="0" applyNumberFormat="1" applyFont="1" applyFill="1" applyBorder="1" applyAlignment="1" applyProtection="1">
      <alignment horizontal="center" vertical="center"/>
      <protection locked="0"/>
    </xf>
    <xf numFmtId="14" fontId="33" fillId="21" borderId="27" xfId="0" applyNumberFormat="1" applyFont="1" applyFill="1" applyBorder="1" applyAlignment="1" applyProtection="1">
      <alignment horizontal="center" vertical="center"/>
      <protection locked="0"/>
    </xf>
    <xf numFmtId="0" fontId="33" fillId="21" borderId="27" xfId="0" applyFont="1" applyFill="1" applyBorder="1" applyAlignment="1" applyProtection="1">
      <alignment horizontal="center" vertical="center"/>
      <protection locked="0"/>
    </xf>
    <xf numFmtId="165" fontId="33" fillId="21" borderId="27" xfId="0" applyNumberFormat="1" applyFont="1" applyFill="1" applyBorder="1" applyAlignment="1" applyProtection="1">
      <alignment horizontal="center" vertical="center"/>
      <protection locked="0"/>
    </xf>
    <xf numFmtId="14" fontId="2" fillId="20" borderId="7" xfId="0" applyNumberFormat="1" applyFont="1" applyFill="1" applyBorder="1" applyAlignment="1" applyProtection="1">
      <alignment horizontal="center" vertical="center"/>
      <protection locked="0"/>
    </xf>
    <xf numFmtId="0" fontId="2" fillId="20" borderId="7" xfId="0" applyFont="1" applyFill="1" applyBorder="1" applyAlignment="1" applyProtection="1">
      <alignment horizontal="center" vertical="center"/>
      <protection locked="0"/>
    </xf>
    <xf numFmtId="165" fontId="2" fillId="20" borderId="7" xfId="0" applyNumberFormat="1" applyFont="1" applyFill="1" applyBorder="1" applyAlignment="1" applyProtection="1">
      <alignment horizontal="center" vertical="center"/>
      <protection locked="0"/>
    </xf>
    <xf numFmtId="0" fontId="1" fillId="4" borderId="15" xfId="0" applyFont="1" applyFill="1" applyBorder="1"/>
    <xf numFmtId="0" fontId="1" fillId="4" borderId="16" xfId="0" applyFont="1" applyFill="1" applyBorder="1"/>
    <xf numFmtId="0" fontId="1" fillId="4" borderId="17" xfId="0" applyFont="1" applyFill="1" applyBorder="1"/>
    <xf numFmtId="0" fontId="1" fillId="4" borderId="18" xfId="0" applyFont="1" applyFill="1" applyBorder="1"/>
    <xf numFmtId="0" fontId="1" fillId="4" borderId="19" xfId="0" applyFont="1" applyFill="1" applyBorder="1"/>
    <xf numFmtId="0" fontId="10" fillId="4" borderId="0" xfId="0" applyFont="1" applyFill="1" applyAlignment="1">
      <alignment horizontal="left" vertical="center"/>
    </xf>
    <xf numFmtId="0" fontId="10" fillId="4" borderId="19" xfId="0" applyFont="1" applyFill="1" applyBorder="1" applyAlignment="1">
      <alignment vertical="center"/>
    </xf>
    <xf numFmtId="0" fontId="27" fillId="17" borderId="22" xfId="0" applyFont="1" applyFill="1" applyBorder="1" applyAlignment="1" applyProtection="1">
      <alignment horizontal="center" vertical="center"/>
      <protection locked="0"/>
    </xf>
    <xf numFmtId="0" fontId="22" fillId="20" borderId="22" xfId="0" applyFont="1" applyFill="1" applyBorder="1" applyAlignment="1" applyProtection="1">
      <alignment horizontal="center" vertical="center"/>
      <protection locked="0"/>
    </xf>
    <xf numFmtId="0" fontId="0" fillId="20" borderId="0" xfId="0" applyFill="1"/>
    <xf numFmtId="0" fontId="1" fillId="2" borderId="0" xfId="7" applyFont="1" applyFill="1" applyAlignment="1">
      <alignment vertical="center"/>
    </xf>
    <xf numFmtId="0" fontId="33" fillId="2" borderId="0" xfId="0" applyFont="1" applyFill="1" applyAlignment="1">
      <alignment vertical="center" wrapText="1"/>
    </xf>
    <xf numFmtId="0" fontId="18" fillId="2" borderId="0" xfId="0" applyFont="1" applyFill="1" applyAlignment="1">
      <alignment horizontal="left" vertical="top"/>
    </xf>
    <xf numFmtId="0" fontId="17" fillId="13" borderId="22" xfId="0" applyFont="1" applyFill="1" applyBorder="1" applyAlignment="1" applyProtection="1">
      <alignment horizontal="center" vertical="center"/>
      <protection locked="0"/>
    </xf>
    <xf numFmtId="0" fontId="64" fillId="4" borderId="0" xfId="0" applyFont="1" applyFill="1" applyAlignment="1">
      <alignment vertical="center" wrapText="1"/>
    </xf>
    <xf numFmtId="0" fontId="70" fillId="2" borderId="0" xfId="3" applyFont="1" applyFill="1"/>
    <xf numFmtId="0" fontId="75" fillId="2" borderId="0" xfId="3" applyFont="1" applyFill="1" applyAlignment="1">
      <alignment horizontal="center" vertical="top"/>
    </xf>
    <xf numFmtId="3" fontId="2" fillId="2" borderId="22" xfId="0" applyNumberFormat="1" applyFont="1" applyFill="1" applyBorder="1" applyAlignment="1">
      <alignment horizontal="center" vertical="center" wrapText="1"/>
    </xf>
    <xf numFmtId="3" fontId="17" fillId="20" borderId="22" xfId="2" applyNumberFormat="1" applyFont="1" applyFill="1" applyBorder="1" applyAlignment="1" applyProtection="1">
      <alignment horizontal="center" vertical="center"/>
      <protection locked="0"/>
    </xf>
    <xf numFmtId="0" fontId="29" fillId="9" borderId="0" xfId="0" applyFont="1" applyFill="1"/>
    <xf numFmtId="0" fontId="92" fillId="9" borderId="0" xfId="0" applyFont="1" applyFill="1"/>
    <xf numFmtId="0" fontId="93" fillId="9" borderId="0" xfId="0" applyFont="1" applyFill="1"/>
    <xf numFmtId="0" fontId="0" fillId="2" borderId="0" xfId="0" applyFill="1" applyAlignment="1">
      <alignment horizontal="center" vertical="center"/>
    </xf>
    <xf numFmtId="0" fontId="97" fillId="3" borderId="0" xfId="0" applyFont="1" applyFill="1"/>
    <xf numFmtId="0" fontId="10" fillId="2" borderId="15" xfId="0" applyFont="1" applyFill="1" applyBorder="1" applyAlignment="1">
      <alignment vertical="center"/>
    </xf>
    <xf numFmtId="0" fontId="10" fillId="2" borderId="16" xfId="0" applyFont="1" applyFill="1" applyBorder="1" applyAlignment="1">
      <alignment horizontal="center" vertical="center"/>
    </xf>
    <xf numFmtId="0" fontId="10" fillId="2" borderId="17" xfId="0" applyFont="1" applyFill="1" applyBorder="1" applyAlignment="1">
      <alignment horizontal="center" vertical="center"/>
    </xf>
    <xf numFmtId="0" fontId="10" fillId="2" borderId="19" xfId="0" applyFont="1" applyFill="1" applyBorder="1" applyAlignment="1">
      <alignment horizontal="center" vertical="center"/>
    </xf>
    <xf numFmtId="0" fontId="10" fillId="2" borderId="0" xfId="0" applyFont="1" applyFill="1" applyAlignment="1">
      <alignment horizontal="center" vertical="center"/>
    </xf>
    <xf numFmtId="0" fontId="10" fillId="4" borderId="22" xfId="0" applyFont="1" applyFill="1" applyBorder="1" applyAlignment="1">
      <alignment vertical="center"/>
    </xf>
    <xf numFmtId="0" fontId="98" fillId="2" borderId="0" xfId="3" applyFont="1" applyFill="1" applyAlignment="1">
      <alignment vertical="top"/>
    </xf>
    <xf numFmtId="0" fontId="99" fillId="2" borderId="0" xfId="3" applyFont="1" applyFill="1" applyAlignment="1">
      <alignment horizontal="left" vertical="top" wrapText="1"/>
    </xf>
    <xf numFmtId="0" fontId="70" fillId="2" borderId="0" xfId="3" applyFont="1" applyFill="1" applyAlignment="1">
      <alignment wrapText="1"/>
    </xf>
    <xf numFmtId="0" fontId="86" fillId="22" borderId="0" xfId="0" applyFont="1" applyFill="1" applyAlignment="1">
      <alignment horizontal="center" vertical="center"/>
    </xf>
    <xf numFmtId="0" fontId="100" fillId="0" borderId="64" xfId="0" applyFont="1" applyBorder="1" applyAlignment="1">
      <alignment horizontal="center" vertical="center"/>
    </xf>
    <xf numFmtId="0" fontId="100" fillId="23" borderId="65" xfId="0" applyFont="1" applyFill="1" applyBorder="1" applyAlignment="1">
      <alignment horizontal="center" vertical="center"/>
    </xf>
    <xf numFmtId="0" fontId="86" fillId="22" borderId="0" xfId="0" applyFont="1" applyFill="1" applyAlignment="1">
      <alignment horizontal="left" vertical="center"/>
    </xf>
    <xf numFmtId="0" fontId="100" fillId="23" borderId="65" xfId="3" applyFont="1" applyFill="1" applyBorder="1" applyAlignment="1">
      <alignment horizontal="left" vertical="center"/>
    </xf>
    <xf numFmtId="0" fontId="100" fillId="0" borderId="65" xfId="3" applyFont="1" applyBorder="1" applyAlignment="1">
      <alignment horizontal="left" vertical="center"/>
    </xf>
    <xf numFmtId="0" fontId="96" fillId="2" borderId="19" xfId="0" applyFont="1" applyFill="1" applyBorder="1"/>
    <xf numFmtId="0" fontId="82" fillId="23" borderId="0" xfId="0" applyFont="1" applyFill="1" applyAlignment="1">
      <alignment vertical="top" wrapText="1"/>
    </xf>
    <xf numFmtId="0" fontId="1" fillId="12" borderId="0" xfId="3" applyFont="1" applyFill="1" applyAlignment="1">
      <alignment vertical="center"/>
    </xf>
    <xf numFmtId="9" fontId="76" fillId="13" borderId="46" xfId="4" applyFont="1" applyFill="1" applyBorder="1" applyAlignment="1" applyProtection="1">
      <alignment horizontal="center" vertical="center"/>
      <protection locked="0"/>
    </xf>
    <xf numFmtId="0" fontId="19" fillId="12" borderId="0" xfId="3" applyFont="1" applyFill="1"/>
    <xf numFmtId="0" fontId="112" fillId="12" borderId="0" xfId="3" applyFont="1" applyFill="1"/>
    <xf numFmtId="0" fontId="59" fillId="26" borderId="0" xfId="3" applyFont="1" applyFill="1" applyAlignment="1">
      <alignment vertical="top"/>
    </xf>
    <xf numFmtId="0" fontId="85" fillId="2" borderId="0" xfId="3" applyFont="1" applyFill="1" applyAlignment="1">
      <alignment vertical="top"/>
    </xf>
    <xf numFmtId="0" fontId="104" fillId="2" borderId="0" xfId="3" applyFont="1" applyFill="1" applyAlignment="1">
      <alignment vertical="top"/>
    </xf>
    <xf numFmtId="0" fontId="1" fillId="2" borderId="0" xfId="3" applyFont="1" applyFill="1" applyAlignment="1">
      <alignment vertical="center"/>
    </xf>
    <xf numFmtId="0" fontId="106" fillId="2" borderId="0" xfId="3" applyFont="1" applyFill="1" applyAlignment="1">
      <alignment horizontal="center"/>
    </xf>
    <xf numFmtId="0" fontId="106" fillId="2" borderId="0" xfId="3" applyFont="1" applyFill="1"/>
    <xf numFmtId="0" fontId="70" fillId="2" borderId="0" xfId="3" applyFont="1" applyFill="1" applyAlignment="1">
      <alignment horizontal="center" vertical="center"/>
    </xf>
    <xf numFmtId="9" fontId="77" fillId="2" borderId="0" xfId="4" applyFont="1" applyFill="1" applyBorder="1" applyAlignment="1">
      <alignment vertical="center"/>
    </xf>
    <xf numFmtId="9" fontId="75" fillId="2" borderId="0" xfId="4" applyFont="1" applyFill="1" applyBorder="1" applyAlignment="1">
      <alignment horizontal="center" vertical="center"/>
    </xf>
    <xf numFmtId="0" fontId="19" fillId="2" borderId="0" xfId="3" applyFont="1" applyFill="1"/>
    <xf numFmtId="0" fontId="106" fillId="2" borderId="0" xfId="3" applyFont="1" applyFill="1" applyAlignment="1">
      <alignment vertical="top" wrapText="1"/>
    </xf>
    <xf numFmtId="0" fontId="112" fillId="2" borderId="0" xfId="3" applyFont="1" applyFill="1"/>
    <xf numFmtId="0" fontId="1" fillId="2" borderId="0" xfId="3" applyFont="1" applyFill="1" applyAlignment="1">
      <alignment vertical="top" wrapText="1"/>
    </xf>
    <xf numFmtId="0" fontId="11" fillId="2" borderId="0" xfId="3" applyFont="1" applyFill="1"/>
    <xf numFmtId="0" fontId="2" fillId="2" borderId="66" xfId="3" applyFont="1" applyFill="1" applyBorder="1"/>
    <xf numFmtId="0" fontId="113" fillId="2" borderId="67" xfId="3" applyFont="1" applyFill="1" applyBorder="1"/>
    <xf numFmtId="0" fontId="1" fillId="2" borderId="68" xfId="3" applyFont="1" applyFill="1" applyBorder="1"/>
    <xf numFmtId="0" fontId="1" fillId="2" borderId="69" xfId="3" applyFont="1" applyFill="1" applyBorder="1"/>
    <xf numFmtId="0" fontId="114" fillId="5" borderId="7" xfId="3" applyFont="1" applyFill="1" applyBorder="1"/>
    <xf numFmtId="9" fontId="2" fillId="2" borderId="66" xfId="3" applyNumberFormat="1" applyFont="1" applyFill="1" applyBorder="1"/>
    <xf numFmtId="0" fontId="1" fillId="2" borderId="9" xfId="3" applyFont="1" applyFill="1" applyBorder="1"/>
    <xf numFmtId="0" fontId="1" fillId="2" borderId="63" xfId="3" applyFont="1" applyFill="1" applyBorder="1"/>
    <xf numFmtId="0" fontId="114" fillId="5" borderId="69" xfId="3" applyFont="1" applyFill="1" applyBorder="1"/>
    <xf numFmtId="0" fontId="1" fillId="2" borderId="13" xfId="3" applyFont="1" applyFill="1" applyBorder="1"/>
    <xf numFmtId="0" fontId="1" fillId="2" borderId="14" xfId="3" applyFont="1" applyFill="1" applyBorder="1"/>
    <xf numFmtId="0" fontId="113" fillId="2" borderId="70" xfId="3" applyFont="1" applyFill="1" applyBorder="1"/>
    <xf numFmtId="0" fontId="113" fillId="2" borderId="48" xfId="3" applyFont="1" applyFill="1" applyBorder="1"/>
    <xf numFmtId="0" fontId="1" fillId="2" borderId="49" xfId="3" applyFont="1" applyFill="1" applyBorder="1"/>
    <xf numFmtId="0" fontId="1" fillId="2" borderId="42" xfId="3" applyFont="1" applyFill="1" applyBorder="1"/>
    <xf numFmtId="0" fontId="2" fillId="2" borderId="42" xfId="3" applyFont="1" applyFill="1" applyBorder="1"/>
    <xf numFmtId="0" fontId="113" fillId="2" borderId="71" xfId="3" applyFont="1" applyFill="1" applyBorder="1"/>
    <xf numFmtId="0" fontId="114" fillId="5" borderId="72" xfId="3" applyFont="1" applyFill="1" applyBorder="1"/>
    <xf numFmtId="0" fontId="114" fillId="5" borderId="73" xfId="3" applyFont="1" applyFill="1" applyBorder="1"/>
    <xf numFmtId="0" fontId="114" fillId="5" borderId="74" xfId="3" applyFont="1" applyFill="1" applyBorder="1"/>
    <xf numFmtId="0" fontId="104" fillId="2" borderId="0" xfId="3" applyFont="1" applyFill="1" applyAlignment="1">
      <alignment vertical="top" wrapText="1"/>
    </xf>
    <xf numFmtId="0" fontId="1" fillId="2" borderId="0" xfId="3" applyFont="1" applyFill="1" applyAlignment="1">
      <alignment horizontal="center" vertical="center" wrapText="1"/>
    </xf>
    <xf numFmtId="0" fontId="97" fillId="2" borderId="0" xfId="3" applyFont="1" applyFill="1"/>
    <xf numFmtId="0" fontId="100" fillId="23" borderId="0" xfId="0" applyFont="1" applyFill="1" applyAlignment="1">
      <alignment horizontal="center" vertical="center"/>
    </xf>
    <xf numFmtId="0" fontId="88" fillId="2" borderId="2" xfId="0" applyFont="1" applyFill="1" applyBorder="1"/>
    <xf numFmtId="0" fontId="115" fillId="3" borderId="0" xfId="0" applyFont="1" applyFill="1" applyAlignment="1">
      <alignment vertical="center"/>
    </xf>
    <xf numFmtId="0" fontId="116" fillId="2" borderId="0" xfId="0" applyFont="1" applyFill="1"/>
    <xf numFmtId="0" fontId="1" fillId="2" borderId="0" xfId="8" applyFont="1" applyFill="1" applyAlignment="1">
      <alignment vertical="top"/>
    </xf>
    <xf numFmtId="0" fontId="1" fillId="2" borderId="0" xfId="8" applyFont="1" applyFill="1" applyAlignment="1">
      <alignment vertical="center"/>
    </xf>
    <xf numFmtId="0" fontId="97" fillId="2" borderId="0" xfId="0" applyFont="1" applyFill="1" applyAlignment="1">
      <alignment vertical="top" wrapText="1"/>
    </xf>
    <xf numFmtId="0" fontId="88" fillId="10" borderId="36" xfId="0" applyFont="1" applyFill="1" applyBorder="1"/>
    <xf numFmtId="0" fontId="95" fillId="0" borderId="0" xfId="0" applyFont="1"/>
    <xf numFmtId="0" fontId="117" fillId="2" borderId="36" xfId="0" applyFont="1" applyFill="1" applyBorder="1"/>
    <xf numFmtId="0" fontId="1" fillId="3" borderId="0" xfId="0" applyFont="1" applyFill="1" applyAlignment="1">
      <alignment horizontal="left" indent="2"/>
    </xf>
    <xf numFmtId="0" fontId="2" fillId="26" borderId="0" xfId="3" applyFont="1" applyFill="1" applyAlignment="1">
      <alignment vertical="center" wrapText="1"/>
    </xf>
    <xf numFmtId="0" fontId="114" fillId="5" borderId="0" xfId="3" applyFont="1" applyFill="1"/>
    <xf numFmtId="9" fontId="2" fillId="2" borderId="0" xfId="3" applyNumberFormat="1" applyFont="1" applyFill="1"/>
    <xf numFmtId="0" fontId="102" fillId="23" borderId="0" xfId="0" applyFont="1" applyFill="1" applyAlignment="1">
      <alignment vertical="center" wrapText="1"/>
    </xf>
    <xf numFmtId="0" fontId="48" fillId="2" borderId="0" xfId="0" applyFont="1" applyFill="1" applyAlignment="1">
      <alignment vertical="top" wrapText="1"/>
    </xf>
    <xf numFmtId="0" fontId="1" fillId="2" borderId="50" xfId="7" applyFont="1" applyFill="1" applyBorder="1"/>
    <xf numFmtId="0" fontId="1" fillId="2" borderId="51" xfId="7" applyFont="1" applyFill="1" applyBorder="1"/>
    <xf numFmtId="0" fontId="1" fillId="2" borderId="52" xfId="7" applyFont="1" applyFill="1" applyBorder="1"/>
    <xf numFmtId="0" fontId="1" fillId="2" borderId="53" xfId="7" applyFont="1" applyFill="1" applyBorder="1"/>
    <xf numFmtId="0" fontId="87" fillId="2" borderId="0" xfId="7" applyFont="1" applyFill="1" applyAlignment="1">
      <alignment vertical="top"/>
    </xf>
    <xf numFmtId="0" fontId="1" fillId="2" borderId="54" xfId="7" applyFont="1" applyFill="1" applyBorder="1"/>
    <xf numFmtId="0" fontId="1" fillId="2" borderId="53" xfId="7" applyFont="1" applyFill="1" applyBorder="1" applyAlignment="1">
      <alignment vertical="top"/>
    </xf>
    <xf numFmtId="0" fontId="1" fillId="2" borderId="54" xfId="7" applyFont="1" applyFill="1" applyBorder="1" applyAlignment="1">
      <alignment vertical="top"/>
    </xf>
    <xf numFmtId="0" fontId="40" fillId="2" borderId="0" xfId="7" applyFont="1" applyFill="1"/>
    <xf numFmtId="0" fontId="1" fillId="2" borderId="56" xfId="7" applyFont="1" applyFill="1" applyBorder="1"/>
    <xf numFmtId="0" fontId="1" fillId="2" borderId="47" xfId="7" applyFont="1" applyFill="1" applyBorder="1"/>
    <xf numFmtId="0" fontId="1" fillId="2" borderId="57" xfId="7" applyFont="1" applyFill="1" applyBorder="1"/>
    <xf numFmtId="0" fontId="1" fillId="2" borderId="50" xfId="7" applyFont="1" applyFill="1" applyBorder="1" applyAlignment="1">
      <alignment vertical="top"/>
    </xf>
    <xf numFmtId="0" fontId="1" fillId="2" borderId="51" xfId="7" applyFont="1" applyFill="1" applyBorder="1" applyAlignment="1">
      <alignment vertical="top"/>
    </xf>
    <xf numFmtId="0" fontId="1" fillId="2" borderId="53" xfId="7" applyFont="1" applyFill="1" applyBorder="1" applyAlignment="1">
      <alignment vertical="center"/>
    </xf>
    <xf numFmtId="0" fontId="1" fillId="2" borderId="56" xfId="7" applyFont="1" applyFill="1" applyBorder="1" applyAlignment="1">
      <alignment vertical="top"/>
    </xf>
    <xf numFmtId="0" fontId="1" fillId="2" borderId="47" xfId="7" applyFont="1" applyFill="1" applyBorder="1" applyAlignment="1">
      <alignment vertical="top"/>
    </xf>
    <xf numFmtId="0" fontId="1" fillId="2" borderId="57" xfId="7" applyFont="1" applyFill="1" applyBorder="1" applyAlignment="1">
      <alignment vertical="top"/>
    </xf>
    <xf numFmtId="0" fontId="86" fillId="14" borderId="0" xfId="7" applyFont="1" applyFill="1"/>
    <xf numFmtId="0" fontId="1" fillId="14" borderId="0" xfId="7" applyFont="1" applyFill="1"/>
    <xf numFmtId="0" fontId="40" fillId="14" borderId="0" xfId="7" applyFont="1" applyFill="1"/>
    <xf numFmtId="0" fontId="1" fillId="14" borderId="0" xfId="7" applyFont="1" applyFill="1" applyAlignment="1">
      <alignment vertical="top"/>
    </xf>
    <xf numFmtId="0" fontId="1" fillId="14" borderId="0" xfId="7" applyFont="1" applyFill="1" applyAlignment="1">
      <alignment vertical="center"/>
    </xf>
    <xf numFmtId="0" fontId="1" fillId="14" borderId="47" xfId="7" applyFont="1" applyFill="1" applyBorder="1"/>
    <xf numFmtId="0" fontId="4" fillId="2" borderId="51" xfId="7" applyFont="1" applyFill="1" applyBorder="1" applyAlignment="1">
      <alignment vertical="center"/>
    </xf>
    <xf numFmtId="0" fontId="1" fillId="2" borderId="51" xfId="7" applyFont="1" applyFill="1" applyBorder="1" applyAlignment="1">
      <alignment vertical="center"/>
    </xf>
    <xf numFmtId="0" fontId="83" fillId="2" borderId="0" xfId="7" applyFont="1" applyFill="1" applyAlignment="1">
      <alignment horizontal="left"/>
    </xf>
    <xf numFmtId="0" fontId="40" fillId="2" borderId="0" xfId="7" applyFont="1" applyFill="1" applyAlignment="1">
      <alignment vertical="top"/>
    </xf>
    <xf numFmtId="0" fontId="82" fillId="2" borderId="0" xfId="7" applyFont="1" applyFill="1" applyAlignment="1">
      <alignment vertical="top" wrapText="1"/>
    </xf>
    <xf numFmtId="0" fontId="81" fillId="2" borderId="0" xfId="7" applyFont="1" applyFill="1" applyAlignment="1">
      <alignment horizontal="left" vertical="top" wrapText="1"/>
    </xf>
    <xf numFmtId="0" fontId="52" fillId="0" borderId="0" xfId="7" applyFont="1" applyAlignment="1">
      <alignment vertical="center"/>
    </xf>
    <xf numFmtId="0" fontId="14" fillId="2" borderId="0" xfId="7" applyFont="1" applyFill="1" applyAlignment="1">
      <alignment vertical="top" wrapText="1"/>
    </xf>
    <xf numFmtId="0" fontId="52" fillId="2" borderId="0" xfId="7" applyFont="1" applyFill="1"/>
    <xf numFmtId="0" fontId="52" fillId="2" borderId="0" xfId="7" applyFont="1" applyFill="1" applyAlignment="1">
      <alignment vertical="top"/>
    </xf>
    <xf numFmtId="0" fontId="84" fillId="2" borderId="53" xfId="7" applyFont="1" applyFill="1" applyBorder="1" applyAlignment="1">
      <alignment vertical="top"/>
    </xf>
    <xf numFmtId="0" fontId="84" fillId="2" borderId="0" xfId="7" applyFont="1" applyFill="1" applyAlignment="1">
      <alignment vertical="top"/>
    </xf>
    <xf numFmtId="0" fontId="52" fillId="2" borderId="0" xfId="7" applyFont="1" applyFill="1" applyAlignment="1">
      <alignment vertical="center"/>
    </xf>
    <xf numFmtId="0" fontId="1" fillId="2" borderId="54" xfId="7" applyFont="1" applyFill="1" applyBorder="1" applyAlignment="1">
      <alignment vertical="center"/>
    </xf>
    <xf numFmtId="0" fontId="80" fillId="2" borderId="0" xfId="0" applyFont="1" applyFill="1" applyAlignment="1">
      <alignment vertical="center"/>
    </xf>
    <xf numFmtId="0" fontId="1" fillId="2" borderId="50" xfId="8" applyFont="1" applyFill="1" applyBorder="1" applyAlignment="1">
      <alignment vertical="top"/>
    </xf>
    <xf numFmtId="0" fontId="1" fillId="2" borderId="51" xfId="8" applyFont="1" applyFill="1" applyBorder="1" applyAlignment="1">
      <alignment vertical="top"/>
    </xf>
    <xf numFmtId="0" fontId="1" fillId="2" borderId="52" xfId="8" applyFont="1" applyFill="1" applyBorder="1" applyAlignment="1">
      <alignment vertical="top"/>
    </xf>
    <xf numFmtId="0" fontId="1" fillId="2" borderId="53" xfId="8" applyFont="1" applyFill="1" applyBorder="1" applyAlignment="1">
      <alignment vertical="top"/>
    </xf>
    <xf numFmtId="0" fontId="1" fillId="2" borderId="54" xfId="8" applyFont="1" applyFill="1" applyBorder="1" applyAlignment="1">
      <alignment vertical="top"/>
    </xf>
    <xf numFmtId="0" fontId="11" fillId="2" borderId="0" xfId="0" applyFont="1" applyFill="1" applyAlignment="1">
      <alignment vertical="top"/>
    </xf>
    <xf numFmtId="0" fontId="52" fillId="2" borderId="0" xfId="8" applyFont="1" applyFill="1" applyAlignment="1">
      <alignment vertical="top"/>
    </xf>
    <xf numFmtId="0" fontId="52" fillId="2" borderId="0" xfId="8" applyFont="1" applyFill="1" applyAlignment="1">
      <alignment vertical="center"/>
    </xf>
    <xf numFmtId="0" fontId="1" fillId="2" borderId="53" xfId="8" applyFont="1" applyFill="1" applyBorder="1" applyAlignment="1">
      <alignment vertical="center"/>
    </xf>
    <xf numFmtId="0" fontId="1" fillId="2" borderId="54" xfId="8" applyFont="1" applyFill="1" applyBorder="1" applyAlignment="1">
      <alignment vertical="center"/>
    </xf>
    <xf numFmtId="0" fontId="14" fillId="2" borderId="0" xfId="8" applyFont="1" applyFill="1" applyAlignment="1">
      <alignment vertical="top"/>
    </xf>
    <xf numFmtId="0" fontId="1" fillId="2" borderId="56" xfId="8" applyFont="1" applyFill="1" applyBorder="1" applyAlignment="1">
      <alignment vertical="top"/>
    </xf>
    <xf numFmtId="0" fontId="1" fillId="2" borderId="47" xfId="8" applyFont="1" applyFill="1" applyBorder="1" applyAlignment="1">
      <alignment vertical="top"/>
    </xf>
    <xf numFmtId="0" fontId="14" fillId="2" borderId="47" xfId="8" applyFont="1" applyFill="1" applyBorder="1" applyAlignment="1">
      <alignment vertical="top"/>
    </xf>
    <xf numFmtId="0" fontId="1" fillId="2" borderId="57" xfId="8" applyFont="1" applyFill="1" applyBorder="1" applyAlignment="1">
      <alignment vertical="top"/>
    </xf>
    <xf numFmtId="0" fontId="1" fillId="2" borderId="50" xfId="0" applyFont="1" applyFill="1" applyBorder="1"/>
    <xf numFmtId="0" fontId="1" fillId="2" borderId="51" xfId="0" applyFont="1" applyFill="1" applyBorder="1"/>
    <xf numFmtId="0" fontId="0" fillId="2" borderId="51" xfId="0" applyFill="1" applyBorder="1"/>
    <xf numFmtId="0" fontId="1" fillId="2" borderId="52" xfId="0" applyFont="1" applyFill="1" applyBorder="1"/>
    <xf numFmtId="0" fontId="1" fillId="2" borderId="53" xfId="0" applyFont="1" applyFill="1" applyBorder="1"/>
    <xf numFmtId="0" fontId="1" fillId="2" borderId="54" xfId="0" applyFont="1" applyFill="1" applyBorder="1"/>
    <xf numFmtId="0" fontId="1" fillId="2" borderId="53" xfId="0" applyFont="1" applyFill="1" applyBorder="1" applyAlignment="1">
      <alignment horizontal="center" vertical="top"/>
    </xf>
    <xf numFmtId="0" fontId="14" fillId="2" borderId="0" xfId="0" applyFont="1" applyFill="1" applyAlignment="1">
      <alignment vertical="top"/>
    </xf>
    <xf numFmtId="0" fontId="1" fillId="2" borderId="54" xfId="0" applyFont="1" applyFill="1" applyBorder="1" applyAlignment="1">
      <alignment vertical="top"/>
    </xf>
    <xf numFmtId="0" fontId="1" fillId="2" borderId="53" xfId="0" applyFont="1" applyFill="1" applyBorder="1" applyAlignment="1">
      <alignment vertical="top"/>
    </xf>
    <xf numFmtId="0" fontId="1" fillId="2" borderId="54" xfId="0" applyFont="1" applyFill="1" applyBorder="1" applyAlignment="1">
      <alignment vertical="top" wrapText="1"/>
    </xf>
    <xf numFmtId="0" fontId="52" fillId="2" borderId="0" xfId="0" applyFont="1" applyFill="1" applyAlignment="1">
      <alignment horizontal="center" vertical="top" wrapText="1"/>
    </xf>
    <xf numFmtId="0" fontId="0" fillId="2" borderId="56" xfId="0" applyFill="1" applyBorder="1"/>
    <xf numFmtId="0" fontId="0" fillId="2" borderId="47" xfId="0" applyFill="1" applyBorder="1"/>
    <xf numFmtId="0" fontId="0" fillId="2" borderId="57" xfId="0" applyFill="1" applyBorder="1"/>
    <xf numFmtId="0" fontId="40" fillId="2" borderId="0" xfId="0" applyFont="1" applyFill="1" applyAlignment="1">
      <alignment horizontal="center" vertical="top" wrapText="1"/>
    </xf>
    <xf numFmtId="0" fontId="0" fillId="2" borderId="54" xfId="0" applyFill="1" applyBorder="1"/>
    <xf numFmtId="0" fontId="52" fillId="2" borderId="54" xfId="0" applyFont="1" applyFill="1" applyBorder="1" applyAlignment="1">
      <alignment horizontal="center" vertical="top" wrapText="1"/>
    </xf>
    <xf numFmtId="0" fontId="1" fillId="2" borderId="56" xfId="0" applyFont="1" applyFill="1" applyBorder="1"/>
    <xf numFmtId="0" fontId="1" fillId="2" borderId="47" xfId="0" applyFont="1" applyFill="1" applyBorder="1"/>
    <xf numFmtId="0" fontId="1" fillId="2" borderId="0" xfId="0" applyFont="1" applyFill="1" applyAlignment="1">
      <alignment horizontal="center"/>
    </xf>
    <xf numFmtId="0" fontId="11" fillId="2" borderId="0" xfId="0" applyFont="1" applyFill="1" applyAlignment="1">
      <alignment vertical="center"/>
    </xf>
    <xf numFmtId="0" fontId="14" fillId="2" borderId="0" xfId="0" applyFont="1" applyFill="1" applyAlignment="1">
      <alignment vertical="top" wrapText="1"/>
    </xf>
    <xf numFmtId="0" fontId="14" fillId="2" borderId="54" xfId="0" applyFont="1" applyFill="1" applyBorder="1" applyAlignment="1">
      <alignment vertical="top" wrapText="1"/>
    </xf>
    <xf numFmtId="0" fontId="52" fillId="2" borderId="0" xfId="0" applyFont="1" applyFill="1" applyAlignment="1">
      <alignment horizontal="left" vertical="top" wrapText="1"/>
    </xf>
    <xf numFmtId="0" fontId="3" fillId="2" borderId="0" xfId="0" applyFont="1" applyFill="1" applyAlignment="1">
      <alignment vertical="center"/>
    </xf>
    <xf numFmtId="0" fontId="3" fillId="2" borderId="0" xfId="0" applyFont="1" applyFill="1" applyAlignment="1">
      <alignment vertical="top"/>
    </xf>
    <xf numFmtId="0" fontId="79" fillId="2" borderId="0" xfId="0" applyFont="1" applyFill="1" applyAlignment="1">
      <alignment vertical="center"/>
    </xf>
    <xf numFmtId="0" fontId="16" fillId="2" borderId="0" xfId="0" applyFont="1" applyFill="1" applyAlignment="1">
      <alignment vertical="center" wrapText="1"/>
    </xf>
    <xf numFmtId="0" fontId="16" fillId="2" borderId="0" xfId="0" applyFont="1" applyFill="1" applyAlignment="1">
      <alignment vertical="top" wrapText="1"/>
    </xf>
    <xf numFmtId="0" fontId="97" fillId="2" borderId="0" xfId="0" applyFont="1" applyFill="1" applyAlignment="1">
      <alignment vertical="center"/>
    </xf>
    <xf numFmtId="0" fontId="2" fillId="2" borderId="19" xfId="0" applyFont="1" applyFill="1" applyBorder="1" applyAlignment="1">
      <alignment vertical="center" wrapText="1"/>
    </xf>
    <xf numFmtId="0" fontId="16" fillId="2" borderId="20" xfId="0" applyFont="1" applyFill="1" applyBorder="1" applyAlignment="1">
      <alignment vertical="center" wrapText="1"/>
    </xf>
    <xf numFmtId="0" fontId="16" fillId="2" borderId="1" xfId="0" applyFont="1" applyFill="1" applyBorder="1" applyAlignment="1">
      <alignment vertical="top" wrapText="1"/>
    </xf>
    <xf numFmtId="0" fontId="17" fillId="2" borderId="1" xfId="0" applyFont="1" applyFill="1" applyBorder="1" applyAlignment="1">
      <alignment vertical="top" wrapText="1"/>
    </xf>
    <xf numFmtId="0" fontId="2" fillId="2" borderId="1" xfId="0" applyFont="1" applyFill="1" applyBorder="1" applyAlignment="1">
      <alignment vertical="center" wrapText="1"/>
    </xf>
    <xf numFmtId="0" fontId="2" fillId="2" borderId="21" xfId="0" applyFont="1" applyFill="1" applyBorder="1" applyAlignment="1">
      <alignment vertical="center" wrapText="1"/>
    </xf>
    <xf numFmtId="0" fontId="1" fillId="2" borderId="15" xfId="0" applyFont="1" applyFill="1" applyBorder="1"/>
    <xf numFmtId="0" fontId="1" fillId="2" borderId="16" xfId="0" applyFont="1" applyFill="1" applyBorder="1"/>
    <xf numFmtId="0" fontId="1" fillId="2" borderId="16" xfId="0" applyFont="1" applyFill="1" applyBorder="1" applyAlignment="1">
      <alignment horizontal="center" wrapText="1"/>
    </xf>
    <xf numFmtId="0" fontId="1" fillId="2" borderId="17" xfId="0" applyFont="1" applyFill="1" applyBorder="1"/>
    <xf numFmtId="0" fontId="15" fillId="2" borderId="18" xfId="0" quotePrefix="1" applyFont="1" applyFill="1" applyBorder="1" applyAlignment="1">
      <alignment vertical="top"/>
    </xf>
    <xf numFmtId="0" fontId="96" fillId="2" borderId="0" xfId="0" applyFont="1" applyFill="1"/>
    <xf numFmtId="0" fontId="2" fillId="2" borderId="18" xfId="0" applyFont="1" applyFill="1" applyBorder="1" applyAlignment="1">
      <alignment vertical="center" wrapText="1"/>
    </xf>
    <xf numFmtId="0" fontId="55" fillId="2" borderId="19" xfId="0" applyFont="1" applyFill="1" applyBorder="1" applyAlignment="1">
      <alignment vertical="top"/>
    </xf>
    <xf numFmtId="0" fontId="56" fillId="2" borderId="0" xfId="0" applyFont="1" applyFill="1" applyAlignment="1">
      <alignment vertical="top"/>
    </xf>
    <xf numFmtId="0" fontId="56" fillId="2" borderId="19" xfId="0" applyFont="1" applyFill="1" applyBorder="1" applyAlignment="1">
      <alignment vertical="top"/>
    </xf>
    <xf numFmtId="0" fontId="56" fillId="2" borderId="0" xfId="0" applyFont="1" applyFill="1" applyAlignment="1">
      <alignment horizontal="center" vertical="top"/>
    </xf>
    <xf numFmtId="0" fontId="56" fillId="2" borderId="0" xfId="0" applyFont="1" applyFill="1" applyAlignment="1">
      <alignment horizontal="center" vertical="center"/>
    </xf>
    <xf numFmtId="0" fontId="56" fillId="2" borderId="19" xfId="0" applyFont="1" applyFill="1" applyBorder="1" applyAlignment="1">
      <alignment horizontal="center" vertical="center"/>
    </xf>
    <xf numFmtId="0" fontId="16" fillId="2" borderId="0" xfId="0" applyFont="1" applyFill="1" applyAlignment="1">
      <alignment horizontal="center" vertical="top" wrapText="1"/>
    </xf>
    <xf numFmtId="0" fontId="16" fillId="2" borderId="19" xfId="0" applyFont="1" applyFill="1" applyBorder="1" applyAlignment="1">
      <alignment vertical="top" wrapText="1"/>
    </xf>
    <xf numFmtId="0" fontId="1" fillId="2" borderId="1" xfId="0" applyFont="1" applyFill="1" applyBorder="1" applyAlignment="1">
      <alignment horizontal="center" wrapText="1"/>
    </xf>
    <xf numFmtId="0" fontId="119" fillId="2" borderId="0" xfId="0" applyFont="1" applyFill="1" applyAlignment="1">
      <alignment horizontal="left" vertical="center"/>
    </xf>
    <xf numFmtId="0" fontId="95" fillId="2" borderId="0" xfId="0" applyFont="1" applyFill="1"/>
    <xf numFmtId="0" fontId="96" fillId="3" borderId="0" xfId="0" applyFont="1" applyFill="1"/>
    <xf numFmtId="0" fontId="96" fillId="2" borderId="0" xfId="3" applyFont="1" applyFill="1" applyAlignment="1">
      <alignment vertical="top"/>
    </xf>
    <xf numFmtId="0" fontId="120" fillId="2" borderId="0" xfId="0" applyFont="1" applyFill="1" applyAlignment="1">
      <alignment horizontal="left" vertical="top"/>
    </xf>
    <xf numFmtId="0" fontId="79" fillId="2" borderId="0" xfId="5" applyFont="1" applyFill="1" applyAlignment="1">
      <alignment horizontal="left" vertical="center"/>
    </xf>
    <xf numFmtId="0" fontId="33" fillId="2" borderId="0" xfId="0" applyFont="1" applyFill="1" applyAlignment="1">
      <alignment horizontal="left" vertical="center" wrapText="1"/>
    </xf>
    <xf numFmtId="0" fontId="6" fillId="4" borderId="0" xfId="0" applyFont="1" applyFill="1" applyAlignment="1">
      <alignment horizontal="left" vertical="center" wrapText="1"/>
    </xf>
    <xf numFmtId="0" fontId="9" fillId="4" borderId="0" xfId="0" applyFont="1" applyFill="1"/>
    <xf numFmtId="0" fontId="6" fillId="4" borderId="0" xfId="0" applyFont="1" applyFill="1" applyAlignment="1">
      <alignment horizontal="center" vertical="center"/>
    </xf>
    <xf numFmtId="0" fontId="6" fillId="4" borderId="0" xfId="0" applyFont="1" applyFill="1" applyAlignment="1">
      <alignment vertical="center" wrapText="1"/>
    </xf>
    <xf numFmtId="0" fontId="4" fillId="2" borderId="0" xfId="0" applyFont="1" applyFill="1" applyAlignment="1">
      <alignment vertical="top" wrapText="1"/>
    </xf>
    <xf numFmtId="0" fontId="2" fillId="2" borderId="0" xfId="5" applyFont="1" applyFill="1" applyAlignment="1">
      <alignment horizontal="center" vertical="center"/>
    </xf>
    <xf numFmtId="0" fontId="20" fillId="4" borderId="0" xfId="0" applyFont="1" applyFill="1" applyAlignment="1">
      <alignment horizontal="center" vertical="center"/>
    </xf>
    <xf numFmtId="0" fontId="9" fillId="4" borderId="0" xfId="0" applyFont="1" applyFill="1" applyAlignment="1">
      <alignment vertical="center"/>
    </xf>
    <xf numFmtId="0" fontId="2" fillId="2" borderId="0" xfId="5" applyFont="1" applyFill="1" applyAlignment="1">
      <alignment vertical="top" wrapText="1"/>
    </xf>
    <xf numFmtId="0" fontId="15" fillId="2" borderId="18" xfId="0" applyFont="1" applyFill="1" applyBorder="1" applyAlignment="1">
      <alignment horizontal="right" vertical="center"/>
    </xf>
    <xf numFmtId="0" fontId="15" fillId="2" borderId="18" xfId="0" applyFont="1" applyFill="1" applyBorder="1" applyAlignment="1">
      <alignment horizontal="right"/>
    </xf>
    <xf numFmtId="0" fontId="22" fillId="2" borderId="18" xfId="0" applyFont="1" applyFill="1" applyBorder="1" applyAlignment="1">
      <alignment horizontal="right"/>
    </xf>
    <xf numFmtId="0" fontId="15" fillId="2" borderId="18" xfId="0" applyFont="1" applyFill="1" applyBorder="1" applyAlignment="1">
      <alignment vertical="center"/>
    </xf>
    <xf numFmtId="0" fontId="18" fillId="2" borderId="18" xfId="0" applyFont="1" applyFill="1" applyBorder="1" applyAlignment="1">
      <alignment vertical="top" wrapText="1"/>
    </xf>
    <xf numFmtId="0" fontId="1" fillId="24" borderId="16" xfId="3" applyFont="1" applyFill="1" applyBorder="1"/>
    <xf numFmtId="0" fontId="1" fillId="24" borderId="17" xfId="3" applyFont="1" applyFill="1" applyBorder="1"/>
    <xf numFmtId="0" fontId="70" fillId="24" borderId="18" xfId="3" applyFont="1" applyFill="1" applyBorder="1" applyAlignment="1">
      <alignment vertical="top"/>
    </xf>
    <xf numFmtId="0" fontId="70" fillId="24" borderId="0" xfId="3" applyFont="1" applyFill="1" applyAlignment="1">
      <alignment vertical="top"/>
    </xf>
    <xf numFmtId="0" fontId="70" fillId="24" borderId="19" xfId="3" applyFont="1" applyFill="1" applyBorder="1"/>
    <xf numFmtId="0" fontId="70" fillId="2" borderId="18" xfId="3" applyFont="1" applyFill="1" applyBorder="1"/>
    <xf numFmtId="0" fontId="72" fillId="2" borderId="19" xfId="3" applyFont="1" applyFill="1" applyBorder="1"/>
    <xf numFmtId="0" fontId="107" fillId="2" borderId="18" xfId="3" applyFont="1" applyFill="1" applyBorder="1" applyAlignment="1">
      <alignment vertical="top"/>
    </xf>
    <xf numFmtId="0" fontId="108" fillId="2" borderId="0" xfId="3" applyFont="1" applyFill="1" applyAlignment="1">
      <alignment vertical="top"/>
    </xf>
    <xf numFmtId="0" fontId="73" fillId="2" borderId="0" xfId="3" applyFont="1" applyFill="1" applyAlignment="1">
      <alignment vertical="top"/>
    </xf>
    <xf numFmtId="0" fontId="72" fillId="2" borderId="0" xfId="3" applyFont="1" applyFill="1" applyAlignment="1">
      <alignment vertical="top"/>
    </xf>
    <xf numFmtId="0" fontId="72" fillId="2" borderId="19" xfId="3" applyFont="1" applyFill="1" applyBorder="1" applyAlignment="1">
      <alignment horizontal="center" vertical="top"/>
    </xf>
    <xf numFmtId="0" fontId="71" fillId="2" borderId="18" xfId="3" applyFont="1" applyFill="1" applyBorder="1"/>
    <xf numFmtId="0" fontId="74" fillId="2" borderId="0" xfId="3" applyFont="1" applyFill="1" applyAlignment="1">
      <alignment vertical="top" wrapText="1"/>
    </xf>
    <xf numFmtId="0" fontId="72" fillId="2" borderId="19" xfId="3" applyFont="1" applyFill="1" applyBorder="1" applyAlignment="1">
      <alignment horizontal="center"/>
    </xf>
    <xf numFmtId="0" fontId="75" fillId="2" borderId="0" xfId="3" applyFont="1" applyFill="1" applyAlignment="1">
      <alignment vertical="center"/>
    </xf>
    <xf numFmtId="0" fontId="70" fillId="2" borderId="19" xfId="3" applyFont="1" applyFill="1" applyBorder="1"/>
    <xf numFmtId="0" fontId="71" fillId="2" borderId="0" xfId="3" applyFont="1" applyFill="1" applyAlignment="1">
      <alignment vertical="top"/>
    </xf>
    <xf numFmtId="0" fontId="77" fillId="2" borderId="0" xfId="3" applyFont="1" applyFill="1" applyAlignment="1">
      <alignment vertical="center"/>
    </xf>
    <xf numFmtId="0" fontId="49" fillId="2" borderId="0" xfId="3" applyFill="1"/>
    <xf numFmtId="0" fontId="49" fillId="0" borderId="0" xfId="3"/>
    <xf numFmtId="0" fontId="73" fillId="2" borderId="18" xfId="3" applyFont="1" applyFill="1" applyBorder="1"/>
    <xf numFmtId="0" fontId="73" fillId="2" borderId="0" xfId="3" applyFont="1" applyFill="1" applyAlignment="1">
      <alignment vertical="center"/>
    </xf>
    <xf numFmtId="0" fontId="73" fillId="2" borderId="19" xfId="3" applyFont="1" applyFill="1" applyBorder="1"/>
    <xf numFmtId="0" fontId="74" fillId="0" borderId="0" xfId="3" applyFont="1" applyAlignment="1">
      <alignment horizontal="center" vertical="center" wrapText="1"/>
    </xf>
    <xf numFmtId="0" fontId="1" fillId="2" borderId="20" xfId="3" applyFont="1" applyFill="1" applyBorder="1"/>
    <xf numFmtId="0" fontId="1" fillId="2" borderId="1" xfId="3" applyFont="1" applyFill="1" applyBorder="1"/>
    <xf numFmtId="0" fontId="1" fillId="2" borderId="21" xfId="3" applyFont="1" applyFill="1" applyBorder="1"/>
    <xf numFmtId="0" fontId="115" fillId="2" borderId="0" xfId="3" applyFont="1" applyFill="1" applyAlignment="1">
      <alignment vertical="top"/>
    </xf>
    <xf numFmtId="0" fontId="1" fillId="24" borderId="15" xfId="3" applyFont="1" applyFill="1" applyBorder="1"/>
    <xf numFmtId="0" fontId="105" fillId="24" borderId="18" xfId="3" applyFont="1" applyFill="1" applyBorder="1"/>
    <xf numFmtId="0" fontId="10" fillId="25" borderId="0" xfId="3" applyFont="1" applyFill="1" applyAlignment="1">
      <alignment vertical="center"/>
    </xf>
    <xf numFmtId="0" fontId="1" fillId="24" borderId="0" xfId="3" applyFont="1" applyFill="1" applyAlignment="1">
      <alignment vertical="center"/>
    </xf>
    <xf numFmtId="0" fontId="1" fillId="24" borderId="19" xfId="3" applyFont="1" applyFill="1" applyBorder="1"/>
    <xf numFmtId="0" fontId="70" fillId="24" borderId="18" xfId="3" applyFont="1" applyFill="1" applyBorder="1"/>
    <xf numFmtId="0" fontId="70" fillId="2" borderId="18" xfId="3" applyFont="1" applyFill="1" applyBorder="1" applyAlignment="1">
      <alignment vertical="top"/>
    </xf>
    <xf numFmtId="0" fontId="71" fillId="2" borderId="0" xfId="3" applyFont="1" applyFill="1" applyAlignment="1">
      <alignment vertical="top" wrapText="1"/>
    </xf>
    <xf numFmtId="0" fontId="107" fillId="2" borderId="18" xfId="3" applyFont="1" applyFill="1" applyBorder="1"/>
    <xf numFmtId="0" fontId="72" fillId="2" borderId="0" xfId="3" applyFont="1" applyFill="1"/>
    <xf numFmtId="0" fontId="71" fillId="2" borderId="0" xfId="3" applyFont="1" applyFill="1" applyAlignment="1">
      <alignment vertical="center"/>
    </xf>
    <xf numFmtId="0" fontId="107" fillId="2" borderId="0" xfId="3" applyFont="1" applyFill="1" applyAlignment="1">
      <alignment vertical="top"/>
    </xf>
    <xf numFmtId="0" fontId="71" fillId="2" borderId="0" xfId="3" applyFont="1" applyFill="1"/>
    <xf numFmtId="0" fontId="74" fillId="2" borderId="0" xfId="3" applyFont="1" applyFill="1" applyAlignment="1">
      <alignment horizontal="left" vertical="top" wrapText="1"/>
    </xf>
    <xf numFmtId="0" fontId="106" fillId="2" borderId="0" xfId="3" applyFont="1" applyFill="1" applyAlignment="1">
      <alignment horizontal="left" vertical="top" wrapText="1"/>
    </xf>
    <xf numFmtId="0" fontId="72" fillId="2" borderId="19" xfId="3" applyFont="1" applyFill="1" applyBorder="1" applyAlignment="1">
      <alignment vertical="top"/>
    </xf>
    <xf numFmtId="0" fontId="71" fillId="2" borderId="18" xfId="3" applyFont="1" applyFill="1" applyBorder="1" applyAlignment="1">
      <alignment vertical="top"/>
    </xf>
    <xf numFmtId="0" fontId="75" fillId="2" borderId="0" xfId="3" applyFont="1" applyFill="1" applyAlignment="1">
      <alignment vertical="top"/>
    </xf>
    <xf numFmtId="0" fontId="74" fillId="0" borderId="0" xfId="3" applyFont="1" applyAlignment="1">
      <alignment horizontal="center" vertical="top" wrapText="1"/>
    </xf>
    <xf numFmtId="0" fontId="49" fillId="2" borderId="0" xfId="3" applyFill="1" applyAlignment="1">
      <alignment vertical="top"/>
    </xf>
    <xf numFmtId="0" fontId="70" fillId="2" borderId="19" xfId="3" applyFont="1" applyFill="1" applyBorder="1" applyAlignment="1">
      <alignment vertical="top"/>
    </xf>
    <xf numFmtId="0" fontId="1" fillId="2" borderId="18" xfId="3" applyFont="1" applyFill="1" applyBorder="1"/>
    <xf numFmtId="0" fontId="1" fillId="2" borderId="19" xfId="3" applyFont="1" applyFill="1" applyBorder="1"/>
    <xf numFmtId="0" fontId="111" fillId="2" borderId="0" xfId="3" applyFont="1" applyFill="1"/>
    <xf numFmtId="0" fontId="108" fillId="2" borderId="0" xfId="3" applyFont="1" applyFill="1" applyAlignment="1">
      <alignment horizontal="center" vertical="center"/>
    </xf>
    <xf numFmtId="0" fontId="109" fillId="2" borderId="0" xfId="3" applyFont="1" applyFill="1" applyAlignment="1">
      <alignment vertical="center"/>
    </xf>
    <xf numFmtId="0" fontId="110" fillId="2" borderId="0" xfId="3" applyFont="1" applyFill="1" applyAlignment="1">
      <alignment vertical="center"/>
    </xf>
    <xf numFmtId="0" fontId="19" fillId="2" borderId="18" xfId="3" applyFont="1" applyFill="1" applyBorder="1"/>
    <xf numFmtId="0" fontId="19" fillId="2" borderId="19" xfId="3" applyFont="1" applyFill="1" applyBorder="1"/>
    <xf numFmtId="0" fontId="108" fillId="2" borderId="0" xfId="3" applyFont="1" applyFill="1"/>
    <xf numFmtId="0" fontId="1" fillId="4" borderId="15" xfId="3" applyFont="1" applyFill="1" applyBorder="1"/>
    <xf numFmtId="0" fontId="1" fillId="4" borderId="16" xfId="3" applyFont="1" applyFill="1" applyBorder="1"/>
    <xf numFmtId="0" fontId="1" fillId="4" borderId="17" xfId="3" applyFont="1" applyFill="1" applyBorder="1"/>
    <xf numFmtId="0" fontId="105" fillId="4" borderId="18" xfId="3" applyFont="1" applyFill="1" applyBorder="1"/>
    <xf numFmtId="0" fontId="1" fillId="4" borderId="19" xfId="3" applyFont="1" applyFill="1" applyBorder="1"/>
    <xf numFmtId="0" fontId="70" fillId="4" borderId="18" xfId="3" applyFont="1" applyFill="1" applyBorder="1"/>
    <xf numFmtId="0" fontId="70" fillId="4" borderId="19" xfId="3" applyFont="1" applyFill="1" applyBorder="1"/>
    <xf numFmtId="0" fontId="70" fillId="4" borderId="18" xfId="3" applyFont="1" applyFill="1" applyBorder="1" applyAlignment="1">
      <alignment vertical="top"/>
    </xf>
    <xf numFmtId="0" fontId="70" fillId="4" borderId="0" xfId="3" applyFont="1" applyFill="1" applyAlignment="1">
      <alignment vertical="top"/>
    </xf>
    <xf numFmtId="0" fontId="70" fillId="4" borderId="15" xfId="3" applyFont="1" applyFill="1" applyBorder="1" applyAlignment="1">
      <alignment horizontal="left" vertical="top" wrapText="1"/>
    </xf>
    <xf numFmtId="0" fontId="70" fillId="4" borderId="16" xfId="3" applyFont="1" applyFill="1" applyBorder="1" applyAlignment="1">
      <alignment horizontal="left" vertical="top" wrapText="1"/>
    </xf>
    <xf numFmtId="0" fontId="105" fillId="4" borderId="18" xfId="3" applyFont="1" applyFill="1" applyBorder="1" applyAlignment="1">
      <alignment vertical="center"/>
    </xf>
    <xf numFmtId="0" fontId="1" fillId="4" borderId="19" xfId="3" applyFont="1" applyFill="1" applyBorder="1" applyAlignment="1">
      <alignment vertical="center"/>
    </xf>
    <xf numFmtId="0" fontId="70" fillId="4" borderId="19" xfId="3" applyFont="1" applyFill="1" applyBorder="1" applyAlignment="1">
      <alignment vertical="top"/>
    </xf>
    <xf numFmtId="0" fontId="1" fillId="4" borderId="0" xfId="3" applyFont="1" applyFill="1"/>
    <xf numFmtId="0" fontId="9" fillId="27" borderId="0" xfId="3" applyFont="1" applyFill="1" applyAlignment="1">
      <alignment horizontal="center" vertical="center" wrapText="1"/>
    </xf>
    <xf numFmtId="0" fontId="7" fillId="27" borderId="0" xfId="3" applyFont="1" applyFill="1" applyAlignment="1">
      <alignment vertical="center"/>
    </xf>
    <xf numFmtId="0" fontId="8" fillId="27" borderId="0" xfId="3" applyFont="1" applyFill="1"/>
    <xf numFmtId="0" fontId="20" fillId="27" borderId="0" xfId="3" applyFont="1" applyFill="1"/>
    <xf numFmtId="0" fontId="1" fillId="4" borderId="0" xfId="3" applyFont="1" applyFill="1" applyAlignment="1">
      <alignment vertical="top"/>
    </xf>
    <xf numFmtId="0" fontId="20" fillId="28" borderId="0" xfId="3" applyFont="1" applyFill="1" applyAlignment="1">
      <alignment vertical="top"/>
    </xf>
    <xf numFmtId="0" fontId="6" fillId="28" borderId="0" xfId="3" quotePrefix="1" applyFont="1" applyFill="1" applyAlignment="1">
      <alignment horizontal="center" vertical="center"/>
    </xf>
    <xf numFmtId="0" fontId="64" fillId="28" borderId="0" xfId="3" applyFont="1" applyFill="1" applyAlignment="1">
      <alignment vertical="top" wrapText="1"/>
    </xf>
    <xf numFmtId="0" fontId="20" fillId="4" borderId="0" xfId="3" applyFont="1" applyFill="1"/>
    <xf numFmtId="0" fontId="20" fillId="28" borderId="0" xfId="3" applyFont="1" applyFill="1" applyAlignment="1">
      <alignment vertical="center"/>
    </xf>
    <xf numFmtId="0" fontId="9" fillId="28" borderId="0" xfId="3" applyFont="1" applyFill="1" applyAlignment="1">
      <alignment vertical="center"/>
    </xf>
    <xf numFmtId="0" fontId="2" fillId="2" borderId="1" xfId="0" applyFont="1" applyFill="1" applyBorder="1" applyAlignment="1">
      <alignment horizontal="center" vertical="center" wrapText="1"/>
    </xf>
    <xf numFmtId="0" fontId="22" fillId="2" borderId="15" xfId="0" applyFont="1" applyFill="1" applyBorder="1"/>
    <xf numFmtId="0" fontId="22" fillId="2" borderId="16" xfId="0" applyFont="1" applyFill="1" applyBorder="1"/>
    <xf numFmtId="0" fontId="1" fillId="2" borderId="17" xfId="0" applyFont="1" applyFill="1" applyBorder="1" applyAlignment="1">
      <alignment horizontal="center" wrapText="1"/>
    </xf>
    <xf numFmtId="0" fontId="16" fillId="2" borderId="20" xfId="0" applyFont="1" applyFill="1" applyBorder="1" applyAlignment="1">
      <alignment horizontal="left" vertical="top" wrapText="1"/>
    </xf>
    <xf numFmtId="0" fontId="16" fillId="2" borderId="1" xfId="0" applyFont="1" applyFill="1" applyBorder="1" applyAlignment="1">
      <alignment horizontal="left" vertical="top" wrapText="1"/>
    </xf>
    <xf numFmtId="0" fontId="16" fillId="2" borderId="18" xfId="0" applyFont="1" applyFill="1" applyBorder="1" applyAlignment="1">
      <alignment vertical="center" wrapText="1"/>
    </xf>
    <xf numFmtId="0" fontId="16" fillId="2" borderId="0" xfId="0" applyFont="1" applyFill="1" applyAlignment="1">
      <alignment horizontal="right" vertical="top"/>
    </xf>
    <xf numFmtId="0" fontId="14" fillId="2" borderId="0" xfId="0" applyFont="1" applyFill="1" applyAlignment="1">
      <alignment wrapText="1"/>
    </xf>
    <xf numFmtId="0" fontId="22" fillId="13" borderId="22" xfId="0" applyFont="1" applyFill="1" applyBorder="1" applyAlignment="1" applyProtection="1">
      <alignment horizontal="center" vertical="center"/>
      <protection locked="0"/>
    </xf>
    <xf numFmtId="0" fontId="84" fillId="2" borderId="0" xfId="3" applyFont="1" applyFill="1" applyAlignment="1">
      <alignment horizontal="center"/>
    </xf>
    <xf numFmtId="167" fontId="2" fillId="2" borderId="22" xfId="0" applyNumberFormat="1" applyFont="1" applyFill="1" applyBorder="1" applyAlignment="1">
      <alignment horizontal="center" vertical="center" wrapText="1"/>
    </xf>
    <xf numFmtId="167" fontId="2" fillId="2" borderId="22" xfId="0" applyNumberFormat="1" applyFont="1" applyFill="1" applyBorder="1" applyAlignment="1">
      <alignment vertical="center"/>
    </xf>
    <xf numFmtId="14" fontId="2" fillId="2" borderId="22" xfId="0" applyNumberFormat="1" applyFont="1" applyFill="1" applyBorder="1" applyAlignment="1">
      <alignment horizontal="center" vertical="center" wrapText="1"/>
    </xf>
    <xf numFmtId="0" fontId="2" fillId="3" borderId="22" xfId="0" applyFont="1" applyFill="1" applyBorder="1" applyAlignment="1">
      <alignment horizontal="center" vertical="center" wrapText="1"/>
    </xf>
    <xf numFmtId="0" fontId="2" fillId="2" borderId="5" xfId="5" applyFont="1" applyFill="1" applyBorder="1" applyAlignment="1">
      <alignment vertical="center"/>
    </xf>
    <xf numFmtId="0" fontId="1" fillId="2" borderId="55" xfId="5" applyFont="1" applyFill="1" applyBorder="1" applyProtection="1">
      <protection locked="0"/>
    </xf>
    <xf numFmtId="0" fontId="1" fillId="2" borderId="55" xfId="5" applyFont="1" applyFill="1" applyBorder="1" applyAlignment="1" applyProtection="1">
      <alignment vertical="center"/>
      <protection locked="0"/>
    </xf>
    <xf numFmtId="0" fontId="1" fillId="2" borderId="35" xfId="7" applyFont="1" applyFill="1" applyBorder="1" applyAlignment="1" applyProtection="1">
      <alignment vertical="center"/>
      <protection locked="0"/>
    </xf>
    <xf numFmtId="0" fontId="1" fillId="2" borderId="35" xfId="7" applyFont="1" applyFill="1" applyBorder="1" applyAlignment="1" applyProtection="1">
      <alignment vertical="top"/>
      <protection locked="0"/>
    </xf>
    <xf numFmtId="0" fontId="1" fillId="2" borderId="35" xfId="7" applyFont="1" applyFill="1" applyBorder="1" applyProtection="1">
      <protection locked="0"/>
    </xf>
    <xf numFmtId="0" fontId="49" fillId="2" borderId="35" xfId="7" applyFill="1" applyBorder="1" applyProtection="1">
      <protection locked="0"/>
    </xf>
    <xf numFmtId="0" fontId="16" fillId="2" borderId="18" xfId="0" applyFont="1" applyFill="1" applyBorder="1" applyAlignment="1">
      <alignment vertical="top"/>
    </xf>
    <xf numFmtId="0" fontId="16" fillId="2" borderId="18" xfId="0" applyFont="1" applyFill="1" applyBorder="1" applyAlignment="1">
      <alignment vertical="center"/>
    </xf>
    <xf numFmtId="0" fontId="27" fillId="17" borderId="22" xfId="0" applyFont="1" applyFill="1" applyBorder="1" applyAlignment="1">
      <alignment horizontal="center" vertical="center"/>
    </xf>
    <xf numFmtId="0" fontId="2" fillId="3" borderId="0" xfId="0" applyFont="1" applyFill="1" applyAlignment="1">
      <alignment horizontal="right" vertical="top" indent="1"/>
    </xf>
    <xf numFmtId="0" fontId="2" fillId="3" borderId="0" xfId="0" quotePrefix="1" applyFont="1" applyFill="1" applyAlignment="1">
      <alignment horizontal="right" vertical="top" indent="1"/>
    </xf>
    <xf numFmtId="0" fontId="1" fillId="3" borderId="0" xfId="0" applyFont="1" applyFill="1" applyAlignment="1">
      <alignment vertical="center"/>
    </xf>
    <xf numFmtId="0" fontId="2" fillId="3" borderId="0" xfId="0" quotePrefix="1" applyFont="1" applyFill="1" applyAlignment="1">
      <alignment horizontal="right" vertical="top" wrapText="1" indent="1"/>
    </xf>
    <xf numFmtId="0" fontId="6" fillId="4" borderId="0" xfId="0" applyFont="1" applyFill="1" applyAlignment="1">
      <alignment horizontal="center" vertical="top"/>
    </xf>
    <xf numFmtId="0" fontId="2" fillId="2" borderId="0" xfId="5" quotePrefix="1" applyFont="1" applyFill="1" applyAlignment="1">
      <alignment horizontal="center" vertical="top"/>
    </xf>
    <xf numFmtId="0" fontId="131" fillId="2" borderId="0" xfId="0" applyFont="1" applyFill="1"/>
    <xf numFmtId="0" fontId="2" fillId="2" borderId="0" xfId="7" quotePrefix="1" applyFont="1" applyFill="1" applyAlignment="1">
      <alignment horizontal="center" vertical="top"/>
    </xf>
    <xf numFmtId="0" fontId="18" fillId="2" borderId="0" xfId="0" applyFont="1" applyFill="1" applyAlignment="1">
      <alignment vertical="center"/>
    </xf>
    <xf numFmtId="0" fontId="86" fillId="0" borderId="0" xfId="0" applyFont="1"/>
    <xf numFmtId="0" fontId="132" fillId="0" borderId="0" xfId="0" applyFont="1"/>
    <xf numFmtId="0" fontId="14" fillId="2" borderId="0" xfId="0" applyFont="1" applyFill="1" applyAlignment="1">
      <alignment horizontal="right" vertical="top" wrapText="1"/>
    </xf>
    <xf numFmtId="0" fontId="2" fillId="3" borderId="0" xfId="0" applyFont="1" applyFill="1" applyAlignment="1">
      <alignment horizontal="left" vertical="top" wrapText="1"/>
    </xf>
    <xf numFmtId="0" fontId="16" fillId="2" borderId="0" xfId="0" applyFont="1" applyFill="1" applyAlignment="1">
      <alignment horizontal="left" vertical="top" wrapText="1"/>
    </xf>
    <xf numFmtId="0" fontId="17" fillId="2" borderId="0" xfId="0" applyFont="1" applyFill="1" applyAlignment="1">
      <alignment horizontal="left" vertical="top" wrapText="1"/>
    </xf>
    <xf numFmtId="0" fontId="15" fillId="2" borderId="0" xfId="0" applyFont="1" applyFill="1" applyAlignment="1">
      <alignment vertical="center"/>
    </xf>
    <xf numFmtId="0" fontId="10" fillId="4" borderId="16" xfId="0" applyFont="1" applyFill="1" applyBorder="1" applyAlignment="1">
      <alignment horizontal="left" vertical="center"/>
    </xf>
    <xf numFmtId="0" fontId="39" fillId="2" borderId="0" xfId="0" applyFont="1" applyFill="1" applyAlignment="1">
      <alignment horizontal="center"/>
    </xf>
    <xf numFmtId="0" fontId="75" fillId="2" borderId="0" xfId="3" applyFont="1" applyFill="1" applyAlignment="1">
      <alignment horizontal="center" vertical="center"/>
    </xf>
    <xf numFmtId="0" fontId="14" fillId="2" borderId="0" xfId="0" applyFont="1" applyFill="1" applyAlignment="1">
      <alignment horizontal="left" vertical="top" wrapText="1"/>
    </xf>
    <xf numFmtId="0" fontId="14" fillId="2" borderId="0" xfId="0" applyFont="1" applyFill="1" applyAlignment="1">
      <alignment horizontal="center" vertical="top" wrapText="1"/>
    </xf>
    <xf numFmtId="0" fontId="1" fillId="2" borderId="0" xfId="0" applyFont="1" applyFill="1" applyAlignment="1">
      <alignment horizontal="center" vertical="top"/>
    </xf>
    <xf numFmtId="0" fontId="123" fillId="2" borderId="0" xfId="0" applyFont="1" applyFill="1" applyAlignment="1">
      <alignment horizontal="center" vertical="top" wrapText="1"/>
    </xf>
    <xf numFmtId="0" fontId="70" fillId="2" borderId="0" xfId="3" applyFont="1" applyFill="1" applyAlignment="1">
      <alignment horizontal="left" vertical="top" wrapText="1"/>
    </xf>
    <xf numFmtId="0" fontId="73" fillId="2" borderId="0" xfId="3" applyFont="1" applyFill="1" applyAlignment="1">
      <alignment horizontal="center" vertical="center"/>
    </xf>
    <xf numFmtId="0" fontId="107" fillId="2" borderId="0" xfId="3" applyFont="1" applyFill="1" applyAlignment="1">
      <alignment horizontal="center" vertical="center"/>
    </xf>
    <xf numFmtId="0" fontId="1" fillId="2" borderId="0" xfId="5" applyFont="1" applyFill="1" applyAlignment="1">
      <alignment horizontal="left" vertical="top" wrapText="1"/>
    </xf>
    <xf numFmtId="0" fontId="1" fillId="2" borderId="0" xfId="5" applyFont="1" applyFill="1" applyAlignment="1">
      <alignment horizontal="center"/>
    </xf>
    <xf numFmtId="0" fontId="2" fillId="2" borderId="0" xfId="5" applyFont="1" applyFill="1" applyAlignment="1">
      <alignment horizontal="left" vertical="center"/>
    </xf>
    <xf numFmtId="0" fontId="2" fillId="2" borderId="0" xfId="5" applyFont="1" applyFill="1" applyAlignment="1">
      <alignment horizontal="left" vertical="center" wrapText="1"/>
    </xf>
    <xf numFmtId="0" fontId="103" fillId="23" borderId="0" xfId="0" applyFont="1" applyFill="1" applyAlignment="1">
      <alignment horizontal="left" vertical="top" wrapText="1"/>
    </xf>
    <xf numFmtId="0" fontId="30" fillId="2" borderId="0" xfId="0" applyFont="1" applyFill="1" applyAlignment="1">
      <alignment horizontal="left" vertical="top" wrapText="1"/>
    </xf>
    <xf numFmtId="0" fontId="69" fillId="2" borderId="0" xfId="0" applyFont="1" applyFill="1" applyAlignment="1">
      <alignment horizontal="center" vertical="center" wrapText="1"/>
    </xf>
    <xf numFmtId="0" fontId="64" fillId="4" borderId="0" xfId="0" applyFont="1" applyFill="1" applyAlignment="1">
      <alignment horizontal="left" vertical="center" wrapText="1"/>
    </xf>
    <xf numFmtId="0" fontId="1" fillId="14" borderId="0" xfId="7" applyFont="1" applyFill="1" applyAlignment="1">
      <alignment horizontal="left" vertical="top" wrapText="1"/>
    </xf>
    <xf numFmtId="0" fontId="14" fillId="2" borderId="0" xfId="7" applyFont="1" applyFill="1" applyAlignment="1">
      <alignment horizontal="left" vertical="top" wrapText="1"/>
    </xf>
    <xf numFmtId="0" fontId="23" fillId="2" borderId="0" xfId="0" applyFont="1" applyFill="1" applyAlignment="1">
      <alignment horizontal="left" vertical="center"/>
    </xf>
    <xf numFmtId="0" fontId="0" fillId="2" borderId="0" xfId="0" applyFill="1" applyAlignment="1">
      <alignment horizontal="center"/>
    </xf>
    <xf numFmtId="0" fontId="32" fillId="19" borderId="0" xfId="0" applyFont="1" applyFill="1" applyAlignment="1">
      <alignment horizontal="left" vertical="center"/>
    </xf>
    <xf numFmtId="0" fontId="2" fillId="3" borderId="0" xfId="0" applyFont="1" applyFill="1" applyAlignment="1">
      <alignment horizontal="left" vertical="top" wrapText="1"/>
    </xf>
    <xf numFmtId="0" fontId="2" fillId="3" borderId="0" xfId="0" applyFont="1" applyFill="1" applyAlignment="1">
      <alignment horizontal="left" vertical="center" wrapText="1" indent="2"/>
    </xf>
    <xf numFmtId="0" fontId="2" fillId="3" borderId="0" xfId="0" applyFont="1" applyFill="1" applyAlignment="1">
      <alignment horizontal="left" vertical="top" wrapText="1" indent="2"/>
    </xf>
    <xf numFmtId="0" fontId="118" fillId="3" borderId="0" xfId="0" applyFont="1" applyFill="1" applyAlignment="1">
      <alignment horizontal="left" vertical="top" wrapText="1" indent="2"/>
    </xf>
    <xf numFmtId="0" fontId="2" fillId="3" borderId="0" xfId="0" applyFont="1" applyFill="1" applyAlignment="1">
      <alignment horizontal="left" wrapText="1"/>
    </xf>
    <xf numFmtId="0" fontId="2" fillId="3" borderId="0" xfId="0" applyFont="1" applyFill="1" applyAlignment="1">
      <alignment horizontal="left" vertical="center" wrapText="1"/>
    </xf>
    <xf numFmtId="0" fontId="27" fillId="17" borderId="61" xfId="0" applyFont="1" applyFill="1" applyBorder="1" applyAlignment="1" applyProtection="1">
      <alignment horizontal="center" vertical="center"/>
      <protection locked="0"/>
    </xf>
    <xf numFmtId="0" fontId="27" fillId="17" borderId="62" xfId="0" applyFont="1" applyFill="1" applyBorder="1" applyAlignment="1" applyProtection="1">
      <alignment horizontal="center" vertical="center"/>
      <protection locked="0"/>
    </xf>
    <xf numFmtId="0" fontId="27" fillId="15" borderId="61" xfId="0" applyFont="1" applyFill="1" applyBorder="1" applyAlignment="1" applyProtection="1">
      <alignment horizontal="center" vertical="center"/>
      <protection locked="0"/>
    </xf>
    <xf numFmtId="0" fontId="27" fillId="15" borderId="62" xfId="0" applyFont="1" applyFill="1" applyBorder="1" applyAlignment="1" applyProtection="1">
      <alignment horizontal="center" vertical="center"/>
      <protection locked="0"/>
    </xf>
    <xf numFmtId="0" fontId="36" fillId="3" borderId="0" xfId="0" applyFont="1" applyFill="1" applyAlignment="1">
      <alignment horizontal="left" wrapText="1"/>
    </xf>
    <xf numFmtId="0" fontId="122" fillId="3" borderId="0" xfId="0" applyFont="1" applyFill="1" applyAlignment="1">
      <alignment horizontal="left" vertical="top" wrapText="1"/>
    </xf>
    <xf numFmtId="0" fontId="62" fillId="3" borderId="0" xfId="1" applyFont="1" applyFill="1" applyAlignment="1" applyProtection="1">
      <alignment horizontal="left" vertical="center" wrapText="1"/>
      <protection locked="0"/>
    </xf>
    <xf numFmtId="0" fontId="118" fillId="3" borderId="0" xfId="0" applyFont="1" applyFill="1" applyAlignment="1">
      <alignment horizontal="left" vertical="top" wrapText="1"/>
    </xf>
    <xf numFmtId="0" fontId="7" fillId="4" borderId="0" xfId="0" applyFont="1" applyFill="1" applyAlignment="1">
      <alignment horizontal="left" vertical="top" wrapText="1"/>
    </xf>
    <xf numFmtId="0" fontId="6" fillId="4" borderId="0" xfId="0" applyFont="1" applyFill="1" applyAlignment="1">
      <alignment horizontal="left" vertical="top" wrapText="1"/>
    </xf>
    <xf numFmtId="0" fontId="48" fillId="2" borderId="0" xfId="0" applyFont="1" applyFill="1" applyAlignment="1" applyProtection="1">
      <alignment horizontal="center" vertical="center" wrapText="1"/>
      <protection hidden="1"/>
    </xf>
    <xf numFmtId="0" fontId="16" fillId="2" borderId="0" xfId="0" applyFont="1" applyFill="1" applyAlignment="1">
      <alignment horizontal="left" vertical="top" wrapText="1"/>
    </xf>
    <xf numFmtId="0" fontId="17" fillId="2" borderId="0" xfId="0" applyFont="1" applyFill="1" applyAlignment="1">
      <alignment horizontal="left" vertical="top" wrapText="1"/>
    </xf>
    <xf numFmtId="166" fontId="17" fillId="13" borderId="23" xfId="0" applyNumberFormat="1" applyFont="1" applyFill="1" applyBorder="1" applyAlignment="1" applyProtection="1">
      <alignment horizontal="center" vertical="center"/>
      <protection locked="0"/>
    </xf>
    <xf numFmtId="166" fontId="17" fillId="13" borderId="24" xfId="0" applyNumberFormat="1" applyFont="1" applyFill="1" applyBorder="1" applyAlignment="1" applyProtection="1">
      <alignment horizontal="center" vertical="center"/>
      <protection locked="0"/>
    </xf>
    <xf numFmtId="166" fontId="17" fillId="13" borderId="25" xfId="0" applyNumberFormat="1" applyFont="1" applyFill="1" applyBorder="1" applyAlignment="1" applyProtection="1">
      <alignment horizontal="center" vertical="center"/>
      <protection locked="0"/>
    </xf>
    <xf numFmtId="0" fontId="18" fillId="2" borderId="0" xfId="0" applyFont="1" applyFill="1" applyAlignment="1">
      <alignment horizontal="left" vertical="top" wrapText="1"/>
    </xf>
    <xf numFmtId="0" fontId="39" fillId="2" borderId="0" xfId="0" applyFont="1" applyFill="1" applyAlignment="1">
      <alignment horizontal="center"/>
    </xf>
    <xf numFmtId="0" fontId="69" fillId="2" borderId="0" xfId="0" applyFont="1" applyFill="1" applyAlignment="1">
      <alignment horizontal="left" vertical="center" wrapText="1"/>
    </xf>
    <xf numFmtId="0" fontId="24" fillId="13" borderId="23" xfId="1" applyFill="1" applyBorder="1" applyAlignment="1" applyProtection="1">
      <alignment horizontal="center" vertical="center"/>
      <protection locked="0"/>
    </xf>
    <xf numFmtId="0" fontId="17" fillId="13" borderId="24" xfId="0" applyFont="1" applyFill="1" applyBorder="1" applyAlignment="1" applyProtection="1">
      <alignment horizontal="center" vertical="center"/>
      <protection locked="0"/>
    </xf>
    <xf numFmtId="0" fontId="17" fillId="13" borderId="25" xfId="0" applyFont="1" applyFill="1" applyBorder="1" applyAlignment="1" applyProtection="1">
      <alignment horizontal="center" vertical="center"/>
      <protection locked="0"/>
    </xf>
    <xf numFmtId="0" fontId="17" fillId="13" borderId="23" xfId="0" applyFont="1" applyFill="1" applyBorder="1" applyAlignment="1" applyProtection="1">
      <alignment horizontal="center" vertical="center"/>
      <protection locked="0"/>
    </xf>
    <xf numFmtId="0" fontId="17" fillId="13" borderId="16" xfId="0" applyFont="1" applyFill="1" applyBorder="1" applyAlignment="1" applyProtection="1">
      <alignment horizontal="center" vertical="center"/>
      <protection locked="0"/>
    </xf>
    <xf numFmtId="0" fontId="17" fillId="13" borderId="17" xfId="0" applyFont="1" applyFill="1" applyBorder="1" applyAlignment="1" applyProtection="1">
      <alignment horizontal="center" vertical="center"/>
      <protection locked="0"/>
    </xf>
    <xf numFmtId="0" fontId="10" fillId="4" borderId="16" xfId="0" applyFont="1" applyFill="1" applyBorder="1" applyAlignment="1">
      <alignment horizontal="left" vertical="center"/>
    </xf>
    <xf numFmtId="0" fontId="15" fillId="2" borderId="0" xfId="0" applyFont="1" applyFill="1" applyAlignment="1">
      <alignment horizontal="left" wrapText="1"/>
    </xf>
    <xf numFmtId="0" fontId="27" fillId="15" borderId="23" xfId="0" applyFont="1" applyFill="1" applyBorder="1" applyAlignment="1">
      <alignment horizontal="center" vertical="center"/>
    </xf>
    <xf numFmtId="0" fontId="27" fillId="15" borderId="24" xfId="0" applyFont="1" applyFill="1" applyBorder="1" applyAlignment="1">
      <alignment horizontal="center" vertical="center"/>
    </xf>
    <xf numFmtId="0" fontId="27" fillId="15" borderId="25" xfId="0" applyFont="1" applyFill="1" applyBorder="1" applyAlignment="1">
      <alignment horizontal="center" vertical="center"/>
    </xf>
    <xf numFmtId="0" fontId="17" fillId="13" borderId="43" xfId="0" applyFont="1" applyFill="1" applyBorder="1" applyAlignment="1" applyProtection="1">
      <alignment horizontal="center" vertical="center"/>
      <protection locked="0"/>
    </xf>
    <xf numFmtId="0" fontId="17" fillId="13" borderId="44" xfId="0" applyFont="1" applyFill="1" applyBorder="1" applyAlignment="1" applyProtection="1">
      <alignment horizontal="center" vertical="center"/>
      <protection locked="0"/>
    </xf>
    <xf numFmtId="0" fontId="17" fillId="13" borderId="45" xfId="0" applyFont="1" applyFill="1" applyBorder="1" applyAlignment="1" applyProtection="1">
      <alignment horizontal="center" vertical="center"/>
      <protection locked="0"/>
    </xf>
    <xf numFmtId="1" fontId="71" fillId="13" borderId="43" xfId="3" applyNumberFormat="1" applyFont="1" applyFill="1" applyBorder="1" applyAlignment="1" applyProtection="1">
      <alignment horizontal="center" vertical="center"/>
      <protection locked="0"/>
    </xf>
    <xf numFmtId="1" fontId="71" fillId="13" borderId="44" xfId="3" applyNumberFormat="1" applyFont="1" applyFill="1" applyBorder="1" applyAlignment="1" applyProtection="1">
      <alignment horizontal="center" vertical="center"/>
      <protection locked="0"/>
    </xf>
    <xf numFmtId="1" fontId="71" fillId="13" borderId="45" xfId="3" applyNumberFormat="1" applyFont="1" applyFill="1" applyBorder="1" applyAlignment="1" applyProtection="1">
      <alignment horizontal="center" vertical="center"/>
      <protection locked="0"/>
    </xf>
    <xf numFmtId="0" fontId="27" fillId="17" borderId="23" xfId="0" applyFont="1" applyFill="1" applyBorder="1" applyAlignment="1">
      <alignment horizontal="center" vertical="center"/>
    </xf>
    <xf numFmtId="0" fontId="27" fillId="17" borderId="24" xfId="0" applyFont="1" applyFill="1" applyBorder="1" applyAlignment="1">
      <alignment horizontal="center" vertical="center"/>
    </xf>
    <xf numFmtId="0" fontId="27" fillId="17" borderId="25" xfId="0" applyFont="1" applyFill="1" applyBorder="1" applyAlignment="1">
      <alignment horizontal="center" vertical="center"/>
    </xf>
    <xf numFmtId="0" fontId="130" fillId="2" borderId="0" xfId="1" applyFont="1" applyFill="1" applyAlignment="1">
      <alignment horizontal="center" vertical="top"/>
    </xf>
    <xf numFmtId="0" fontId="15" fillId="2" borderId="0" xfId="0" applyFont="1" applyFill="1" applyAlignment="1">
      <alignment horizontal="left"/>
    </xf>
    <xf numFmtId="0" fontId="18" fillId="2" borderId="1" xfId="0" applyFont="1" applyFill="1" applyBorder="1" applyAlignment="1">
      <alignment horizontal="left" vertical="top" wrapText="1"/>
    </xf>
    <xf numFmtId="0" fontId="7" fillId="4" borderId="0" xfId="0" applyFont="1" applyFill="1" applyAlignment="1">
      <alignment horizontal="left" vertical="top"/>
    </xf>
    <xf numFmtId="0" fontId="93" fillId="9" borderId="0" xfId="0" applyFont="1" applyFill="1" applyAlignment="1">
      <alignment wrapText="1"/>
    </xf>
    <xf numFmtId="0" fontId="94" fillId="2" borderId="0" xfId="0" applyFont="1" applyFill="1" applyAlignment="1"/>
    <xf numFmtId="0" fontId="93" fillId="9" borderId="0" xfId="0" applyFont="1" applyFill="1" applyAlignment="1">
      <alignment vertical="top" wrapText="1"/>
    </xf>
    <xf numFmtId="0" fontId="15" fillId="2" borderId="0" xfId="0" applyFont="1" applyFill="1" applyAlignment="1">
      <alignment vertical="center"/>
    </xf>
    <xf numFmtId="0" fontId="15" fillId="2" borderId="0" xfId="0" applyFont="1" applyFill="1" applyAlignment="1">
      <alignment wrapText="1"/>
    </xf>
    <xf numFmtId="0" fontId="10" fillId="4" borderId="16" xfId="0" applyFont="1" applyFill="1" applyBorder="1" applyAlignment="1">
      <alignment horizontal="left"/>
    </xf>
    <xf numFmtId="0" fontId="10" fillId="4" borderId="23" xfId="0" applyFont="1" applyFill="1" applyBorder="1" applyAlignment="1">
      <alignment horizontal="center" vertical="center"/>
    </xf>
    <xf numFmtId="0" fontId="10" fillId="4" borderId="24" xfId="0" applyFont="1" applyFill="1" applyBorder="1" applyAlignment="1">
      <alignment horizontal="center" vertical="center"/>
    </xf>
    <xf numFmtId="0" fontId="10" fillId="4" borderId="25" xfId="0" applyFont="1" applyFill="1" applyBorder="1" applyAlignment="1">
      <alignment horizontal="center" vertical="center"/>
    </xf>
    <xf numFmtId="0" fontId="6" fillId="4" borderId="0" xfId="0" applyFont="1" applyFill="1" applyAlignment="1">
      <alignment horizontal="left" vertical="top"/>
    </xf>
    <xf numFmtId="0" fontId="75" fillId="2" borderId="0" xfId="3" applyFont="1" applyFill="1" applyAlignment="1">
      <alignment horizontal="center" vertical="center"/>
    </xf>
    <xf numFmtId="0" fontId="73" fillId="2" borderId="0" xfId="3" applyFont="1" applyFill="1" applyAlignment="1">
      <alignment horizontal="left" vertical="top" wrapText="1"/>
    </xf>
    <xf numFmtId="0" fontId="102" fillId="23" borderId="0" xfId="0" applyFont="1" applyFill="1" applyAlignment="1">
      <alignment horizontal="left" vertical="top" wrapText="1"/>
    </xf>
    <xf numFmtId="0" fontId="22" fillId="23" borderId="0" xfId="0" applyFont="1" applyFill="1" applyAlignment="1">
      <alignment horizontal="center" vertical="top" wrapText="1"/>
    </xf>
    <xf numFmtId="0" fontId="101" fillId="23" borderId="0" xfId="0" applyFont="1" applyFill="1" applyAlignment="1">
      <alignment horizontal="center" vertical="top" wrapText="1"/>
    </xf>
    <xf numFmtId="0" fontId="1" fillId="2" borderId="0" xfId="0" applyFont="1" applyFill="1" applyAlignment="1">
      <alignment horizontal="left" vertical="top" wrapText="1"/>
    </xf>
    <xf numFmtId="0" fontId="11" fillId="2" borderId="0" xfId="0" applyFont="1" applyFill="1" applyAlignment="1">
      <alignment horizontal="left" vertical="center"/>
    </xf>
    <xf numFmtId="0" fontId="1" fillId="2" borderId="54" xfId="0" applyFont="1" applyFill="1" applyBorder="1" applyAlignment="1">
      <alignment horizontal="left" vertical="top" wrapText="1"/>
    </xf>
    <xf numFmtId="0" fontId="123" fillId="2" borderId="0" xfId="0" applyFont="1" applyFill="1" applyAlignment="1">
      <alignment horizontal="center" vertical="top" wrapText="1"/>
    </xf>
    <xf numFmtId="0" fontId="124" fillId="2" borderId="0" xfId="0" applyFont="1" applyFill="1" applyAlignment="1">
      <alignment horizontal="center" vertical="top"/>
    </xf>
    <xf numFmtId="0" fontId="124" fillId="2" borderId="54" xfId="0" applyFont="1" applyFill="1" applyBorder="1" applyAlignment="1">
      <alignment horizontal="center" vertical="top"/>
    </xf>
    <xf numFmtId="0" fontId="14" fillId="2" borderId="0" xfId="0" applyFont="1" applyFill="1" applyAlignment="1">
      <alignment horizontal="center" vertical="top" wrapText="1"/>
    </xf>
    <xf numFmtId="0" fontId="1" fillId="2" borderId="0" xfId="0" applyFont="1" applyFill="1" applyAlignment="1">
      <alignment horizontal="center" vertical="top"/>
    </xf>
    <xf numFmtId="0" fontId="11" fillId="2" borderId="0" xfId="0" applyFont="1" applyFill="1" applyAlignment="1">
      <alignment horizontal="left" vertical="top" wrapText="1"/>
    </xf>
    <xf numFmtId="0" fontId="2" fillId="2" borderId="0" xfId="0" applyFont="1" applyFill="1" applyAlignment="1">
      <alignment horizontal="left" vertical="top"/>
    </xf>
    <xf numFmtId="0" fontId="2" fillId="2" borderId="0" xfId="0" applyFont="1" applyFill="1" applyAlignment="1">
      <alignment horizontal="left" vertical="top" wrapText="1"/>
    </xf>
    <xf numFmtId="0" fontId="14" fillId="2" borderId="0" xfId="0" applyFont="1" applyFill="1" applyAlignment="1">
      <alignment horizontal="center" vertical="center" wrapText="1"/>
    </xf>
    <xf numFmtId="0" fontId="124" fillId="2" borderId="0" xfId="0" applyFont="1" applyFill="1" applyAlignment="1">
      <alignment horizontal="center"/>
    </xf>
    <xf numFmtId="0" fontId="124" fillId="2" borderId="54" xfId="0" applyFont="1" applyFill="1" applyBorder="1" applyAlignment="1">
      <alignment horizontal="center"/>
    </xf>
    <xf numFmtId="0" fontId="14" fillId="2" borderId="0" xfId="0" applyFont="1" applyFill="1" applyAlignment="1">
      <alignment horizontal="left" vertical="top" wrapText="1"/>
    </xf>
    <xf numFmtId="0" fontId="14" fillId="2" borderId="54" xfId="0" applyFont="1" applyFill="1" applyBorder="1" applyAlignment="1">
      <alignment horizontal="center" vertical="top" wrapText="1"/>
    </xf>
    <xf numFmtId="0" fontId="1" fillId="2" borderId="0" xfId="0" applyFont="1" applyFill="1" applyAlignment="1">
      <alignment horizontal="center" vertical="center"/>
    </xf>
    <xf numFmtId="0" fontId="14" fillId="2" borderId="54" xfId="0" applyFont="1" applyFill="1" applyBorder="1" applyAlignment="1">
      <alignment horizontal="left" vertical="top" wrapText="1"/>
    </xf>
    <xf numFmtId="0" fontId="70" fillId="2" borderId="0" xfId="3" applyFont="1" applyFill="1" applyAlignment="1">
      <alignment horizontal="left" vertical="top" wrapText="1"/>
    </xf>
    <xf numFmtId="0" fontId="104" fillId="2" borderId="0" xfId="3" applyFont="1" applyFill="1" applyAlignment="1">
      <alignment horizontal="left" vertical="top" wrapText="1"/>
    </xf>
    <xf numFmtId="0" fontId="10" fillId="27" borderId="0" xfId="3" applyFont="1" applyFill="1" applyAlignment="1">
      <alignment horizontal="left" vertical="center" wrapText="1"/>
    </xf>
    <xf numFmtId="0" fontId="64" fillId="4" borderId="0" xfId="3" applyFont="1" applyFill="1" applyAlignment="1">
      <alignment horizontal="left" vertical="top" wrapText="1"/>
    </xf>
    <xf numFmtId="0" fontId="71" fillId="4" borderId="0" xfId="3" applyFont="1" applyFill="1" applyAlignment="1">
      <alignment horizontal="left" vertical="top" wrapText="1"/>
    </xf>
    <xf numFmtId="0" fontId="6" fillId="28" borderId="0" xfId="3" applyFont="1" applyFill="1" applyAlignment="1">
      <alignment horizontal="left" vertical="center" wrapText="1" indent="2"/>
    </xf>
    <xf numFmtId="0" fontId="73" fillId="2" borderId="0" xfId="3" applyFont="1" applyFill="1" applyAlignment="1">
      <alignment horizontal="left" vertical="top"/>
    </xf>
    <xf numFmtId="0" fontId="76" fillId="13" borderId="43" xfId="3" applyFont="1" applyFill="1" applyBorder="1" applyAlignment="1" applyProtection="1">
      <alignment horizontal="center" vertical="center"/>
      <protection locked="0"/>
    </xf>
    <xf numFmtId="0" fontId="76" fillId="13" borderId="44" xfId="3" applyFont="1" applyFill="1" applyBorder="1" applyAlignment="1" applyProtection="1">
      <alignment horizontal="center" vertical="center"/>
      <protection locked="0"/>
    </xf>
    <xf numFmtId="0" fontId="76" fillId="13" borderId="45" xfId="3" applyFont="1" applyFill="1" applyBorder="1" applyAlignment="1" applyProtection="1">
      <alignment horizontal="center" vertical="center"/>
      <protection locked="0"/>
    </xf>
    <xf numFmtId="0" fontId="78" fillId="2" borderId="0" xfId="3" applyFont="1" applyFill="1" applyAlignment="1">
      <alignment horizontal="center" vertical="center"/>
    </xf>
    <xf numFmtId="0" fontId="64" fillId="24" borderId="0" xfId="3" applyFont="1" applyFill="1" applyAlignment="1">
      <alignment horizontal="left" vertical="top" wrapText="1"/>
    </xf>
    <xf numFmtId="0" fontId="10" fillId="27" borderId="0" xfId="3" applyFont="1" applyFill="1" applyAlignment="1">
      <alignment horizontal="left" vertical="center"/>
    </xf>
    <xf numFmtId="0" fontId="73" fillId="2" borderId="0" xfId="3" applyFont="1" applyFill="1" applyAlignment="1">
      <alignment horizontal="left" vertical="center"/>
    </xf>
    <xf numFmtId="0" fontId="76" fillId="13" borderId="43" xfId="3" applyFont="1" applyFill="1" applyBorder="1" applyAlignment="1" applyProtection="1">
      <alignment horizontal="center" vertical="center" wrapText="1"/>
      <protection locked="0"/>
    </xf>
    <xf numFmtId="0" fontId="76" fillId="13" borderId="44" xfId="3" applyFont="1" applyFill="1" applyBorder="1" applyAlignment="1" applyProtection="1">
      <alignment horizontal="center" vertical="center" wrapText="1"/>
      <protection locked="0"/>
    </xf>
    <xf numFmtId="0" fontId="76" fillId="13" borderId="45" xfId="3" applyFont="1" applyFill="1" applyBorder="1" applyAlignment="1" applyProtection="1">
      <alignment horizontal="center" vertical="center" wrapText="1"/>
      <protection locked="0"/>
    </xf>
    <xf numFmtId="0" fontId="73" fillId="2" borderId="0" xfId="3" applyFont="1" applyFill="1" applyAlignment="1">
      <alignment horizontal="center" vertical="center"/>
    </xf>
    <xf numFmtId="0" fontId="107" fillId="2" borderId="0" xfId="3" applyFont="1" applyFill="1" applyAlignment="1">
      <alignment horizontal="center" vertical="center"/>
    </xf>
    <xf numFmtId="0" fontId="36" fillId="2" borderId="0" xfId="3" applyFont="1" applyFill="1" applyAlignment="1">
      <alignment horizontal="center"/>
    </xf>
    <xf numFmtId="0" fontId="71" fillId="24" borderId="0" xfId="3" applyFont="1" applyFill="1" applyAlignment="1">
      <alignment horizontal="left" vertical="top" wrapText="1"/>
    </xf>
    <xf numFmtId="0" fontId="6" fillId="4" borderId="0" xfId="3" applyFont="1" applyFill="1" applyAlignment="1">
      <alignment horizontal="left" vertical="top" wrapText="1"/>
    </xf>
    <xf numFmtId="0" fontId="6" fillId="28" borderId="0" xfId="3" applyFont="1" applyFill="1" applyAlignment="1">
      <alignment horizontal="left" vertical="top" wrapText="1"/>
    </xf>
    <xf numFmtId="0" fontId="2" fillId="2" borderId="0" xfId="5" applyFont="1" applyFill="1" applyAlignment="1">
      <alignment horizontal="left" vertical="top" wrapText="1"/>
    </xf>
    <xf numFmtId="0" fontId="1" fillId="2" borderId="0" xfId="5" applyFont="1" applyFill="1" applyAlignment="1">
      <alignment horizontal="center" vertical="center"/>
    </xf>
    <xf numFmtId="0" fontId="1" fillId="2" borderId="0" xfId="5" applyFont="1" applyFill="1" applyAlignment="1">
      <alignment horizontal="center"/>
    </xf>
    <xf numFmtId="0" fontId="2" fillId="2" borderId="0" xfId="5" applyFont="1" applyFill="1" applyAlignment="1">
      <alignment horizontal="left" vertical="center"/>
    </xf>
    <xf numFmtId="0" fontId="2" fillId="2" borderId="0" xfId="5" applyFont="1" applyFill="1" applyAlignment="1">
      <alignment horizontal="left" vertical="center" wrapText="1"/>
    </xf>
    <xf numFmtId="0" fontId="2" fillId="2" borderId="5" xfId="5" applyFont="1" applyFill="1" applyBorder="1" applyAlignment="1">
      <alignment horizontal="left" vertical="center"/>
    </xf>
    <xf numFmtId="0" fontId="11" fillId="2" borderId="0" xfId="5" applyFont="1" applyFill="1" applyAlignment="1">
      <alignment horizontal="left" vertical="center"/>
    </xf>
    <xf numFmtId="0" fontId="79" fillId="2" borderId="51" xfId="5" applyFont="1" applyFill="1" applyBorder="1" applyAlignment="1">
      <alignment horizontal="left"/>
    </xf>
    <xf numFmtId="0" fontId="1" fillId="2" borderId="0" xfId="5" applyFont="1" applyFill="1" applyAlignment="1">
      <alignment horizontal="left" vertical="top" wrapText="1"/>
    </xf>
    <xf numFmtId="0" fontId="40" fillId="2" borderId="0" xfId="5" applyFont="1" applyFill="1" applyAlignment="1">
      <alignment horizontal="left" vertical="top" wrapText="1"/>
    </xf>
    <xf numFmtId="0" fontId="30" fillId="2" borderId="0" xfId="0" applyFont="1" applyFill="1" applyAlignment="1">
      <alignment horizontal="left" vertical="top" wrapText="1"/>
    </xf>
    <xf numFmtId="0" fontId="22" fillId="2" borderId="0" xfId="0" applyFont="1" applyFill="1" applyAlignment="1">
      <alignment horizontal="left" vertical="top" wrapText="1"/>
    </xf>
    <xf numFmtId="0" fontId="69" fillId="2" borderId="0" xfId="0" applyFont="1" applyFill="1" applyAlignment="1">
      <alignment horizontal="center" vertical="center" wrapText="1"/>
    </xf>
    <xf numFmtId="0" fontId="64" fillId="4" borderId="0" xfId="0" applyFont="1" applyFill="1" applyAlignment="1">
      <alignment horizontal="left" vertical="center" wrapText="1"/>
    </xf>
    <xf numFmtId="0" fontId="22" fillId="0" borderId="0" xfId="0" applyFont="1" applyAlignment="1">
      <alignment horizontal="left" vertical="top" wrapText="1"/>
    </xf>
    <xf numFmtId="0" fontId="103" fillId="23" borderId="0" xfId="0" applyFont="1" applyFill="1" applyAlignment="1">
      <alignment horizontal="left" vertical="top" wrapText="1"/>
    </xf>
    <xf numFmtId="0" fontId="1" fillId="2" borderId="0" xfId="7" applyFont="1" applyFill="1" applyAlignment="1">
      <alignment horizontal="left" vertical="top" wrapText="1"/>
    </xf>
    <xf numFmtId="0" fontId="85" fillId="2" borderId="47" xfId="7" applyFont="1" applyFill="1" applyBorder="1" applyAlignment="1">
      <alignment horizontal="left" vertical="top" wrapText="1"/>
    </xf>
    <xf numFmtId="0" fontId="82" fillId="2" borderId="0" xfId="7" applyFont="1" applyFill="1" applyAlignment="1">
      <alignment horizontal="left" vertical="top" wrapText="1"/>
    </xf>
    <xf numFmtId="0" fontId="1" fillId="14" borderId="0" xfId="7" applyFont="1" applyFill="1" applyAlignment="1">
      <alignment horizontal="left" vertical="top" wrapText="1"/>
    </xf>
    <xf numFmtId="0" fontId="1" fillId="2" borderId="0" xfId="7" applyFont="1" applyFill="1" applyAlignment="1">
      <alignment horizontal="left" vertical="center" wrapText="1"/>
    </xf>
    <xf numFmtId="0" fontId="34" fillId="2" borderId="0" xfId="7" applyFont="1" applyFill="1" applyAlignment="1">
      <alignment horizontal="left" vertical="center"/>
    </xf>
    <xf numFmtId="0" fontId="14" fillId="0" borderId="0" xfId="7" applyFont="1" applyAlignment="1">
      <alignment horizontal="left" vertical="top" wrapText="1"/>
    </xf>
    <xf numFmtId="0" fontId="1" fillId="2" borderId="47" xfId="7" applyFont="1" applyFill="1" applyBorder="1" applyAlignment="1">
      <alignment horizontal="left" vertical="top" wrapText="1"/>
    </xf>
    <xf numFmtId="0" fontId="40" fillId="2" borderId="0" xfId="7" applyFont="1" applyFill="1" applyAlignment="1">
      <alignment horizontal="left" vertical="top" wrapText="1"/>
    </xf>
    <xf numFmtId="0" fontId="83" fillId="2" borderId="59" xfId="7" applyFont="1" applyFill="1" applyBorder="1" applyAlignment="1">
      <alignment horizontal="left" vertical="center"/>
    </xf>
    <xf numFmtId="0" fontId="52" fillId="2" borderId="0" xfId="7" applyFont="1" applyFill="1" applyAlignment="1">
      <alignment horizontal="left" vertical="top" wrapText="1"/>
    </xf>
    <xf numFmtId="0" fontId="83" fillId="2" borderId="47" xfId="7" applyFont="1" applyFill="1" applyBorder="1" applyAlignment="1">
      <alignment horizontal="left"/>
    </xf>
    <xf numFmtId="0" fontId="14" fillId="2" borderId="0" xfId="7" applyFont="1" applyFill="1" applyAlignment="1">
      <alignment horizontal="left" vertical="center" wrapText="1"/>
    </xf>
    <xf numFmtId="0" fontId="14" fillId="2" borderId="0" xfId="7" applyFont="1" applyFill="1" applyAlignment="1">
      <alignment horizontal="left" vertical="top" wrapText="1"/>
    </xf>
    <xf numFmtId="0" fontId="2" fillId="2" borderId="0" xfId="7" applyFont="1" applyFill="1" applyAlignment="1">
      <alignment horizontal="left" vertical="top" wrapText="1"/>
    </xf>
    <xf numFmtId="0" fontId="33" fillId="2" borderId="0" xfId="7" applyFont="1" applyFill="1" applyAlignment="1">
      <alignment horizontal="left" vertical="center" wrapText="1"/>
    </xf>
    <xf numFmtId="0" fontId="2" fillId="2" borderId="0" xfId="7" applyFont="1" applyFill="1" applyAlignment="1">
      <alignment horizontal="left" vertical="center" wrapText="1"/>
    </xf>
    <xf numFmtId="0" fontId="86" fillId="2" borderId="0" xfId="7" applyFont="1" applyFill="1" applyAlignment="1">
      <alignment horizontal="left" vertical="top"/>
    </xf>
    <xf numFmtId="0" fontId="1" fillId="2" borderId="23" xfId="0" applyFont="1" applyFill="1" applyBorder="1" applyAlignment="1">
      <alignment horizontal="center" vertical="center" wrapText="1"/>
    </xf>
    <xf numFmtId="0" fontId="1" fillId="2" borderId="24" xfId="0" applyFont="1" applyFill="1" applyBorder="1" applyAlignment="1">
      <alignment horizontal="center" vertical="center" wrapText="1"/>
    </xf>
    <xf numFmtId="0" fontId="1" fillId="2" borderId="25" xfId="0" applyFont="1" applyFill="1" applyBorder="1" applyAlignment="1">
      <alignment horizontal="center" vertical="center" wrapText="1"/>
    </xf>
    <xf numFmtId="0" fontId="23" fillId="2" borderId="0" xfId="0" applyFont="1" applyFill="1" applyAlignment="1">
      <alignment horizontal="right" vertical="center"/>
    </xf>
    <xf numFmtId="0" fontId="18" fillId="2" borderId="0" xfId="0" applyFont="1" applyFill="1" applyAlignment="1">
      <alignment horizontal="right" vertical="center"/>
    </xf>
    <xf numFmtId="0" fontId="23" fillId="2" borderId="0" xfId="0" applyFont="1" applyFill="1" applyAlignment="1">
      <alignment horizontal="left" wrapText="1"/>
    </xf>
    <xf numFmtId="0" fontId="17" fillId="2" borderId="13" xfId="0" applyFont="1" applyFill="1" applyBorder="1" applyAlignment="1">
      <alignment horizontal="left" vertical="top" wrapText="1"/>
    </xf>
    <xf numFmtId="3" fontId="30" fillId="2" borderId="0" xfId="0" applyNumberFormat="1" applyFont="1" applyFill="1" applyAlignment="1">
      <alignment horizontal="left" vertical="top" wrapText="1"/>
    </xf>
    <xf numFmtId="0" fontId="9" fillId="4" borderId="8" xfId="0" applyFont="1" applyFill="1" applyBorder="1" applyAlignment="1">
      <alignment horizontal="right" vertical="center"/>
    </xf>
    <xf numFmtId="0" fontId="9" fillId="4" borderId="9" xfId="0" applyFont="1" applyFill="1" applyBorder="1" applyAlignment="1">
      <alignment horizontal="right" vertical="center"/>
    </xf>
    <xf numFmtId="0" fontId="16" fillId="2" borderId="0" xfId="0" applyFont="1" applyFill="1" applyAlignment="1">
      <alignment horizontal="left" wrapText="1"/>
    </xf>
    <xf numFmtId="0" fontId="0" fillId="2" borderId="0" xfId="0" applyFill="1" applyAlignment="1">
      <alignment horizontal="center"/>
    </xf>
    <xf numFmtId="0" fontId="32" fillId="19" borderId="0" xfId="0" applyFont="1" applyFill="1" applyAlignment="1">
      <alignment horizontal="left" vertical="center"/>
    </xf>
    <xf numFmtId="0" fontId="17" fillId="20" borderId="0" xfId="0" applyFont="1" applyFill="1" applyAlignment="1" applyProtection="1">
      <alignment horizontal="center" vertical="center" wrapText="1"/>
      <protection locked="0"/>
    </xf>
    <xf numFmtId="0" fontId="0" fillId="20" borderId="0" xfId="0" applyFill="1" applyAlignment="1" applyProtection="1">
      <alignment horizontal="center" vertical="center" wrapText="1"/>
      <protection locked="0"/>
    </xf>
    <xf numFmtId="0" fontId="17" fillId="5" borderId="0" xfId="0" applyFont="1" applyFill="1" applyAlignment="1">
      <alignment horizontal="left" vertical="top" wrapText="1"/>
    </xf>
    <xf numFmtId="0" fontId="10" fillId="4" borderId="16" xfId="0" applyFont="1" applyFill="1" applyBorder="1" applyAlignment="1">
      <alignment horizontal="left" vertical="center" wrapText="1"/>
    </xf>
    <xf numFmtId="0" fontId="10" fillId="4" borderId="17" xfId="0" applyFont="1" applyFill="1" applyBorder="1" applyAlignment="1">
      <alignment horizontal="left" vertical="center" wrapText="1"/>
    </xf>
    <xf numFmtId="0" fontId="17" fillId="5" borderId="0" xfId="0" applyFont="1" applyFill="1" applyAlignment="1">
      <alignment horizontal="left" wrapText="1"/>
    </xf>
    <xf numFmtId="0" fontId="59" fillId="4" borderId="0" xfId="0" applyFont="1" applyFill="1" applyAlignment="1">
      <alignment horizontal="left" vertical="top"/>
    </xf>
    <xf numFmtId="0" fontId="23" fillId="2" borderId="0" xfId="0" applyFont="1" applyFill="1" applyAlignment="1">
      <alignment horizontal="left" vertical="center" wrapText="1"/>
    </xf>
    <xf numFmtId="0" fontId="23" fillId="2" borderId="0" xfId="0" applyFont="1" applyFill="1" applyAlignment="1">
      <alignment horizontal="left" vertical="top"/>
    </xf>
    <xf numFmtId="0" fontId="10" fillId="4" borderId="0" xfId="0" applyFont="1" applyFill="1" applyAlignment="1">
      <alignment horizontal="left"/>
    </xf>
    <xf numFmtId="0" fontId="23" fillId="2" borderId="0" xfId="0" applyFont="1" applyFill="1" applyAlignment="1">
      <alignment horizontal="left" vertical="center"/>
    </xf>
    <xf numFmtId="0" fontId="23" fillId="2" borderId="19" xfId="0" applyFont="1" applyFill="1" applyBorder="1" applyAlignment="1">
      <alignment horizontal="left" vertical="center"/>
    </xf>
    <xf numFmtId="0" fontId="11" fillId="7" borderId="58" xfId="0" applyFont="1" applyFill="1" applyBorder="1" applyAlignment="1">
      <alignment horizontal="center" vertical="center" wrapText="1"/>
    </xf>
    <xf numFmtId="0" fontId="11" fillId="7" borderId="0" xfId="0" applyFont="1" applyFill="1" applyAlignment="1">
      <alignment horizontal="center" vertical="center" wrapText="1"/>
    </xf>
    <xf numFmtId="0" fontId="61" fillId="10" borderId="0" xfId="0" applyFont="1" applyFill="1" applyAlignment="1">
      <alignment horizontal="center"/>
    </xf>
    <xf numFmtId="0" fontId="2" fillId="0" borderId="37" xfId="0" applyFont="1" applyBorder="1" applyAlignment="1">
      <alignment horizontal="left" vertical="center"/>
    </xf>
    <xf numFmtId="0" fontId="2" fillId="0" borderId="38" xfId="0" applyFont="1" applyBorder="1" applyAlignment="1">
      <alignment horizontal="left" vertical="center"/>
    </xf>
    <xf numFmtId="0" fontId="2" fillId="3" borderId="37" xfId="0" applyFont="1" applyFill="1" applyBorder="1" applyAlignment="1">
      <alignment horizontal="left" vertical="center"/>
    </xf>
    <xf numFmtId="0" fontId="2" fillId="3" borderId="38" xfId="0" applyFont="1" applyFill="1" applyBorder="1" applyAlignment="1">
      <alignment horizontal="left" vertical="center"/>
    </xf>
    <xf numFmtId="0" fontId="48" fillId="6" borderId="39" xfId="0" applyFont="1" applyFill="1" applyBorder="1" applyAlignment="1">
      <alignment horizontal="center" vertical="center"/>
    </xf>
    <xf numFmtId="0" fontId="48" fillId="6" borderId="40" xfId="0" applyFont="1" applyFill="1" applyBorder="1" applyAlignment="1">
      <alignment horizontal="center" vertical="center"/>
    </xf>
    <xf numFmtId="0" fontId="48" fillId="6" borderId="41" xfId="0" applyFont="1" applyFill="1" applyBorder="1" applyAlignment="1">
      <alignment horizontal="center" vertical="center"/>
    </xf>
    <xf numFmtId="0" fontId="11" fillId="7" borderId="37" xfId="0" applyFont="1" applyFill="1" applyBorder="1" applyAlignment="1">
      <alignment horizontal="left" vertical="center" wrapText="1"/>
    </xf>
    <xf numFmtId="0" fontId="11" fillId="7" borderId="38" xfId="0" applyFont="1" applyFill="1" applyBorder="1" applyAlignment="1">
      <alignment horizontal="left" vertical="center" wrapText="1"/>
    </xf>
  </cellXfs>
  <cellStyles count="9">
    <cellStyle name="Comma" xfId="2" builtinId="3"/>
    <cellStyle name="Hyperlink" xfId="1" builtinId="8"/>
    <cellStyle name="Normal" xfId="0" builtinId="0"/>
    <cellStyle name="Normal 2 2" xfId="3" xr:uid="{00000000-0005-0000-0000-000003000000}"/>
    <cellStyle name="Normal 2 2 3" xfId="6" xr:uid="{00000000-0005-0000-0000-000004000000}"/>
    <cellStyle name="Normal 4 2" xfId="7" xr:uid="{00000000-0005-0000-0000-000005000000}"/>
    <cellStyle name="Normal 5" xfId="8" xr:uid="{00000000-0005-0000-0000-000006000000}"/>
    <cellStyle name="Normal 6" xfId="5" xr:uid="{00000000-0005-0000-0000-000007000000}"/>
    <cellStyle name="Percent 2 2" xfId="4" xr:uid="{00000000-0005-0000-0000-000008000000}"/>
  </cellStyles>
  <dxfs count="28">
    <dxf>
      <font>
        <color theme="0" tint="-0.14996795556505021"/>
      </font>
      <fill>
        <patternFill>
          <bgColor theme="0" tint="-0.14996795556505021"/>
        </patternFill>
      </fill>
      <border>
        <left/>
        <right/>
        <top/>
        <bottom/>
      </border>
    </dxf>
    <dxf>
      <font>
        <color theme="0" tint="-0.14996795556505021"/>
      </font>
      <fill>
        <patternFill>
          <bgColor theme="0" tint="-0.14996795556505021"/>
        </patternFill>
      </fill>
      <border>
        <left/>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2" tint="0.79998168889431442"/>
      </font>
      <fill>
        <patternFill>
          <bgColor theme="2" tint="0.79998168889431442"/>
        </patternFill>
      </fill>
    </dxf>
    <dxf>
      <fill>
        <patternFill>
          <bgColor theme="0" tint="-0.14996795556505021"/>
        </patternFill>
      </fill>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border>
    </dxf>
    <dxf>
      <font>
        <color rgb="FFC00000"/>
      </font>
    </dxf>
  </dxfs>
  <tableStyles count="0" defaultTableStyle="TableStyleMedium2" defaultPivotStyle="PivotStyleLight16"/>
  <colors>
    <mruColors>
      <color rgb="FFC1ECA2"/>
      <color rgb="FFFFFFFF"/>
      <color rgb="FFE3F4FF"/>
      <color rgb="FFD9EEFF"/>
      <color rgb="FFD8EFFF"/>
      <color rgb="FFEDFFE4"/>
      <color rgb="FFFDFFF2"/>
      <color rgb="FFECF0F4"/>
      <color rgb="FFDFF5CF"/>
      <color rgb="FFE5FB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emf"/><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9.jpg"/><Relationship Id="rId2" Type="http://schemas.openxmlformats.org/officeDocument/2006/relationships/image" Target="../media/image8.jpg"/><Relationship Id="rId1" Type="http://schemas.openxmlformats.org/officeDocument/2006/relationships/image" Target="../media/image7.jpg"/><Relationship Id="rId4" Type="http://schemas.openxmlformats.org/officeDocument/2006/relationships/image" Target="../media/image10.jpg"/></Relationships>
</file>

<file path=xl/drawings/_rels/drawing4.xml.rels><?xml version="1.0" encoding="UTF-8" standalone="yes"?>
<Relationships xmlns="http://schemas.openxmlformats.org/package/2006/relationships"><Relationship Id="rId8" Type="http://schemas.openxmlformats.org/officeDocument/2006/relationships/image" Target="../media/image18.png"/><Relationship Id="rId13" Type="http://schemas.openxmlformats.org/officeDocument/2006/relationships/image" Target="../media/image23.png"/><Relationship Id="rId18" Type="http://schemas.openxmlformats.org/officeDocument/2006/relationships/image" Target="../media/image28.png"/><Relationship Id="rId3" Type="http://schemas.openxmlformats.org/officeDocument/2006/relationships/image" Target="../media/image13.png"/><Relationship Id="rId7" Type="http://schemas.openxmlformats.org/officeDocument/2006/relationships/image" Target="../media/image17.png"/><Relationship Id="rId12" Type="http://schemas.openxmlformats.org/officeDocument/2006/relationships/image" Target="../media/image22.png"/><Relationship Id="rId17" Type="http://schemas.openxmlformats.org/officeDocument/2006/relationships/image" Target="../media/image27.png"/><Relationship Id="rId2" Type="http://schemas.openxmlformats.org/officeDocument/2006/relationships/image" Target="../media/image12.png"/><Relationship Id="rId16" Type="http://schemas.openxmlformats.org/officeDocument/2006/relationships/image" Target="../media/image26.png"/><Relationship Id="rId20" Type="http://schemas.openxmlformats.org/officeDocument/2006/relationships/image" Target="../media/image30.png"/><Relationship Id="rId1" Type="http://schemas.openxmlformats.org/officeDocument/2006/relationships/image" Target="../media/image11.png"/><Relationship Id="rId6" Type="http://schemas.openxmlformats.org/officeDocument/2006/relationships/image" Target="../media/image16.png"/><Relationship Id="rId11" Type="http://schemas.openxmlformats.org/officeDocument/2006/relationships/image" Target="../media/image21.png"/><Relationship Id="rId5" Type="http://schemas.openxmlformats.org/officeDocument/2006/relationships/image" Target="../media/image15.png"/><Relationship Id="rId15" Type="http://schemas.openxmlformats.org/officeDocument/2006/relationships/image" Target="../media/image25.png"/><Relationship Id="rId10" Type="http://schemas.openxmlformats.org/officeDocument/2006/relationships/image" Target="../media/image20.png"/><Relationship Id="rId19" Type="http://schemas.openxmlformats.org/officeDocument/2006/relationships/image" Target="../media/image29.png"/><Relationship Id="rId4" Type="http://schemas.openxmlformats.org/officeDocument/2006/relationships/image" Target="../media/image14.png"/><Relationship Id="rId9" Type="http://schemas.openxmlformats.org/officeDocument/2006/relationships/image" Target="../media/image19.png"/><Relationship Id="rId14" Type="http://schemas.openxmlformats.org/officeDocument/2006/relationships/image" Target="../media/image24.png"/></Relationships>
</file>

<file path=xl/drawings/_rels/drawing5.xml.rels><?xml version="1.0" encoding="UTF-8" standalone="yes"?>
<Relationships xmlns="http://schemas.openxmlformats.org/package/2006/relationships"><Relationship Id="rId13" Type="http://schemas.openxmlformats.org/officeDocument/2006/relationships/image" Target="../media/image43.png"/><Relationship Id="rId18" Type="http://schemas.openxmlformats.org/officeDocument/2006/relationships/image" Target="../media/image48.png"/><Relationship Id="rId26" Type="http://schemas.openxmlformats.org/officeDocument/2006/relationships/image" Target="../media/image56.png"/><Relationship Id="rId3" Type="http://schemas.openxmlformats.org/officeDocument/2006/relationships/image" Target="../media/image33.png"/><Relationship Id="rId21" Type="http://schemas.openxmlformats.org/officeDocument/2006/relationships/image" Target="../media/image51.png"/><Relationship Id="rId34" Type="http://schemas.openxmlformats.org/officeDocument/2006/relationships/image" Target="../media/image64.png"/><Relationship Id="rId7" Type="http://schemas.openxmlformats.org/officeDocument/2006/relationships/image" Target="../media/image37.png"/><Relationship Id="rId12" Type="http://schemas.openxmlformats.org/officeDocument/2006/relationships/image" Target="../media/image42.png"/><Relationship Id="rId17" Type="http://schemas.openxmlformats.org/officeDocument/2006/relationships/image" Target="../media/image47.png"/><Relationship Id="rId25" Type="http://schemas.openxmlformats.org/officeDocument/2006/relationships/image" Target="../media/image55.png"/><Relationship Id="rId33" Type="http://schemas.openxmlformats.org/officeDocument/2006/relationships/image" Target="../media/image63.png"/><Relationship Id="rId2" Type="http://schemas.openxmlformats.org/officeDocument/2006/relationships/image" Target="../media/image32.png"/><Relationship Id="rId16" Type="http://schemas.openxmlformats.org/officeDocument/2006/relationships/image" Target="../media/image46.png"/><Relationship Id="rId20" Type="http://schemas.openxmlformats.org/officeDocument/2006/relationships/image" Target="../media/image50.png"/><Relationship Id="rId29" Type="http://schemas.openxmlformats.org/officeDocument/2006/relationships/image" Target="../media/image59.png"/><Relationship Id="rId1" Type="http://schemas.openxmlformats.org/officeDocument/2006/relationships/image" Target="../media/image31.png"/><Relationship Id="rId6" Type="http://schemas.openxmlformats.org/officeDocument/2006/relationships/image" Target="../media/image36.png"/><Relationship Id="rId11" Type="http://schemas.openxmlformats.org/officeDocument/2006/relationships/image" Target="../media/image41.png"/><Relationship Id="rId24" Type="http://schemas.openxmlformats.org/officeDocument/2006/relationships/image" Target="../media/image54.png"/><Relationship Id="rId32" Type="http://schemas.openxmlformats.org/officeDocument/2006/relationships/image" Target="../media/image62.png"/><Relationship Id="rId5" Type="http://schemas.openxmlformats.org/officeDocument/2006/relationships/image" Target="../media/image35.png"/><Relationship Id="rId15" Type="http://schemas.openxmlformats.org/officeDocument/2006/relationships/image" Target="../media/image45.png"/><Relationship Id="rId23" Type="http://schemas.openxmlformats.org/officeDocument/2006/relationships/image" Target="../media/image53.png"/><Relationship Id="rId28" Type="http://schemas.openxmlformats.org/officeDocument/2006/relationships/image" Target="../media/image58.png"/><Relationship Id="rId10" Type="http://schemas.openxmlformats.org/officeDocument/2006/relationships/image" Target="../media/image40.png"/><Relationship Id="rId19" Type="http://schemas.openxmlformats.org/officeDocument/2006/relationships/image" Target="../media/image49.png"/><Relationship Id="rId31" Type="http://schemas.openxmlformats.org/officeDocument/2006/relationships/image" Target="../media/image61.png"/><Relationship Id="rId4" Type="http://schemas.openxmlformats.org/officeDocument/2006/relationships/image" Target="../media/image34.png"/><Relationship Id="rId9" Type="http://schemas.openxmlformats.org/officeDocument/2006/relationships/image" Target="../media/image39.png"/><Relationship Id="rId14" Type="http://schemas.openxmlformats.org/officeDocument/2006/relationships/image" Target="../media/image44.png"/><Relationship Id="rId22" Type="http://schemas.openxmlformats.org/officeDocument/2006/relationships/image" Target="../media/image52.png"/><Relationship Id="rId27" Type="http://schemas.openxmlformats.org/officeDocument/2006/relationships/image" Target="../media/image57.png"/><Relationship Id="rId30" Type="http://schemas.openxmlformats.org/officeDocument/2006/relationships/image" Target="../media/image60.png"/><Relationship Id="rId8" Type="http://schemas.openxmlformats.org/officeDocument/2006/relationships/image" Target="../media/image38.png"/></Relationships>
</file>

<file path=xl/drawings/_rels/drawing6.xml.rels><?xml version="1.0" encoding="UTF-8" standalone="yes"?>
<Relationships xmlns="http://schemas.openxmlformats.org/package/2006/relationships"><Relationship Id="rId8" Type="http://schemas.openxmlformats.org/officeDocument/2006/relationships/image" Target="../media/image72.png"/><Relationship Id="rId13" Type="http://schemas.openxmlformats.org/officeDocument/2006/relationships/image" Target="../media/image77.png"/><Relationship Id="rId3" Type="http://schemas.openxmlformats.org/officeDocument/2006/relationships/image" Target="../media/image67.png"/><Relationship Id="rId7" Type="http://schemas.openxmlformats.org/officeDocument/2006/relationships/image" Target="../media/image71.png"/><Relationship Id="rId12" Type="http://schemas.openxmlformats.org/officeDocument/2006/relationships/image" Target="../media/image76.png"/><Relationship Id="rId2" Type="http://schemas.openxmlformats.org/officeDocument/2006/relationships/image" Target="../media/image66.png"/><Relationship Id="rId1" Type="http://schemas.openxmlformats.org/officeDocument/2006/relationships/image" Target="../media/image65.png"/><Relationship Id="rId6" Type="http://schemas.openxmlformats.org/officeDocument/2006/relationships/image" Target="../media/image70.png"/><Relationship Id="rId11" Type="http://schemas.openxmlformats.org/officeDocument/2006/relationships/image" Target="../media/image75.png"/><Relationship Id="rId5" Type="http://schemas.openxmlformats.org/officeDocument/2006/relationships/image" Target="../media/image69.png"/><Relationship Id="rId10" Type="http://schemas.openxmlformats.org/officeDocument/2006/relationships/image" Target="../media/image74.png"/><Relationship Id="rId4" Type="http://schemas.openxmlformats.org/officeDocument/2006/relationships/image" Target="../media/image68.png"/><Relationship Id="rId9" Type="http://schemas.openxmlformats.org/officeDocument/2006/relationships/image" Target="../media/image73.png"/><Relationship Id="rId14" Type="http://schemas.openxmlformats.org/officeDocument/2006/relationships/image" Target="../media/image78.png"/></Relationships>
</file>

<file path=xl/drawings/drawing1.xml><?xml version="1.0" encoding="utf-8"?>
<xdr:wsDr xmlns:xdr="http://schemas.openxmlformats.org/drawingml/2006/spreadsheetDrawing" xmlns:a="http://schemas.openxmlformats.org/drawingml/2006/main">
  <xdr:twoCellAnchor editAs="oneCell">
    <xdr:from>
      <xdr:col>2</xdr:col>
      <xdr:colOff>119945</xdr:colOff>
      <xdr:row>0</xdr:row>
      <xdr:rowOff>38100</xdr:rowOff>
    </xdr:from>
    <xdr:to>
      <xdr:col>5</xdr:col>
      <xdr:colOff>135082</xdr:colOff>
      <xdr:row>0</xdr:row>
      <xdr:rowOff>1094124</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6025"/>
        <a:stretch/>
      </xdr:blipFill>
      <xdr:spPr>
        <a:xfrm>
          <a:off x="907345" y="38100"/>
          <a:ext cx="2529737" cy="1056024"/>
        </a:xfrm>
        <a:prstGeom prst="rect">
          <a:avLst/>
        </a:prstGeom>
      </xdr:spPr>
    </xdr:pic>
    <xdr:clientData/>
  </xdr:twoCellAnchor>
  <xdr:twoCellAnchor editAs="oneCell">
    <xdr:from>
      <xdr:col>6</xdr:col>
      <xdr:colOff>506035</xdr:colOff>
      <xdr:row>0</xdr:row>
      <xdr:rowOff>143163</xdr:rowOff>
    </xdr:from>
    <xdr:to>
      <xdr:col>10</xdr:col>
      <xdr:colOff>921328</xdr:colOff>
      <xdr:row>0</xdr:row>
      <xdr:rowOff>870526</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646235" y="143163"/>
          <a:ext cx="3768093" cy="727363"/>
        </a:xfrm>
        <a:prstGeom prst="rect">
          <a:avLst/>
        </a:prstGeom>
      </xdr:spPr>
    </xdr:pic>
    <xdr:clientData/>
  </xdr:twoCellAnchor>
  <xdr:twoCellAnchor editAs="oneCell">
    <xdr:from>
      <xdr:col>5</xdr:col>
      <xdr:colOff>444500</xdr:colOff>
      <xdr:row>11</xdr:row>
      <xdr:rowOff>1244600</xdr:rowOff>
    </xdr:from>
    <xdr:to>
      <xdr:col>8</xdr:col>
      <xdr:colOff>431800</xdr:colOff>
      <xdr:row>11</xdr:row>
      <xdr:rowOff>1600200</xdr:rowOff>
    </xdr:to>
    <xdr:pic>
      <xdr:nvPicPr>
        <xdr:cNvPr id="15" name="Picture 14">
          <a:extLst>
            <a:ext uri="{FF2B5EF4-FFF2-40B4-BE49-F238E27FC236}">
              <a16:creationId xmlns:a16="http://schemas.microsoft.com/office/drawing/2014/main" id="{3E611192-0E3A-A30C-C840-92F68226BAFA}"/>
            </a:ext>
          </a:extLst>
        </xdr:cNvPr>
        <xdr:cNvPicPr>
          <a:picLocks noChangeAspect="1"/>
        </xdr:cNvPicPr>
      </xdr:nvPicPr>
      <xdr:blipFill>
        <a:blip xmlns:r="http://schemas.openxmlformats.org/officeDocument/2006/relationships" r:embed="rId3"/>
        <a:stretch>
          <a:fillRect/>
        </a:stretch>
      </xdr:blipFill>
      <xdr:spPr>
        <a:xfrm>
          <a:off x="3746500" y="10858500"/>
          <a:ext cx="2501900" cy="355600"/>
        </a:xfrm>
        <a:prstGeom prst="rect">
          <a:avLst/>
        </a:prstGeom>
      </xdr:spPr>
    </xdr:pic>
    <xdr:clientData/>
  </xdr:twoCellAnchor>
  <xdr:twoCellAnchor editAs="oneCell">
    <xdr:from>
      <xdr:col>8</xdr:col>
      <xdr:colOff>787400</xdr:colOff>
      <xdr:row>11</xdr:row>
      <xdr:rowOff>1206500</xdr:rowOff>
    </xdr:from>
    <xdr:to>
      <xdr:col>10</xdr:col>
      <xdr:colOff>1676400</xdr:colOff>
      <xdr:row>11</xdr:row>
      <xdr:rowOff>1600200</xdr:rowOff>
    </xdr:to>
    <xdr:pic>
      <xdr:nvPicPr>
        <xdr:cNvPr id="17" name="Picture 16">
          <a:extLst>
            <a:ext uri="{FF2B5EF4-FFF2-40B4-BE49-F238E27FC236}">
              <a16:creationId xmlns:a16="http://schemas.microsoft.com/office/drawing/2014/main" id="{9D8D4930-862A-AF75-3004-40673BE2CD3B}"/>
            </a:ext>
          </a:extLst>
        </xdr:cNvPr>
        <xdr:cNvPicPr>
          <a:picLocks noChangeAspect="1"/>
        </xdr:cNvPicPr>
      </xdr:nvPicPr>
      <xdr:blipFill>
        <a:blip xmlns:r="http://schemas.openxmlformats.org/officeDocument/2006/relationships" r:embed="rId4"/>
        <a:stretch>
          <a:fillRect/>
        </a:stretch>
      </xdr:blipFill>
      <xdr:spPr>
        <a:xfrm>
          <a:off x="6604000" y="10820400"/>
          <a:ext cx="2565400" cy="393700"/>
        </a:xfrm>
        <a:prstGeom prst="rect">
          <a:avLst/>
        </a:prstGeom>
      </xdr:spPr>
    </xdr:pic>
    <xdr:clientData/>
  </xdr:twoCellAnchor>
  <xdr:twoCellAnchor editAs="oneCell">
    <xdr:from>
      <xdr:col>1</xdr:col>
      <xdr:colOff>406400</xdr:colOff>
      <xdr:row>11</xdr:row>
      <xdr:rowOff>1244600</xdr:rowOff>
    </xdr:from>
    <xdr:to>
      <xdr:col>5</xdr:col>
      <xdr:colOff>127000</xdr:colOff>
      <xdr:row>11</xdr:row>
      <xdr:rowOff>1612900</xdr:rowOff>
    </xdr:to>
    <xdr:pic>
      <xdr:nvPicPr>
        <xdr:cNvPr id="18" name="Picture 17">
          <a:extLst>
            <a:ext uri="{FF2B5EF4-FFF2-40B4-BE49-F238E27FC236}">
              <a16:creationId xmlns:a16="http://schemas.microsoft.com/office/drawing/2014/main" id="{8ED742B7-F092-575D-94BF-67AF2D71E96A}"/>
            </a:ext>
          </a:extLst>
        </xdr:cNvPr>
        <xdr:cNvPicPr>
          <a:picLocks noChangeAspect="1"/>
        </xdr:cNvPicPr>
      </xdr:nvPicPr>
      <xdr:blipFill>
        <a:blip xmlns:r="http://schemas.openxmlformats.org/officeDocument/2006/relationships" r:embed="rId5"/>
        <a:stretch>
          <a:fillRect/>
        </a:stretch>
      </xdr:blipFill>
      <xdr:spPr>
        <a:xfrm>
          <a:off x="774700" y="10858500"/>
          <a:ext cx="2730500" cy="368300"/>
        </a:xfrm>
        <a:prstGeom prst="rect">
          <a:avLst/>
        </a:prstGeom>
      </xdr:spPr>
    </xdr:pic>
    <xdr:clientData/>
  </xdr:twoCellAnchor>
  <xdr:twoCellAnchor editAs="oneCell">
    <xdr:from>
      <xdr:col>12</xdr:col>
      <xdr:colOff>599324</xdr:colOff>
      <xdr:row>0</xdr:row>
      <xdr:rowOff>14270</xdr:rowOff>
    </xdr:from>
    <xdr:to>
      <xdr:col>20</xdr:col>
      <xdr:colOff>371011</xdr:colOff>
      <xdr:row>16</xdr:row>
      <xdr:rowOff>197398</xdr:rowOff>
    </xdr:to>
    <xdr:pic>
      <xdr:nvPicPr>
        <xdr:cNvPr id="6" name="Picture 5">
          <a:extLst>
            <a:ext uri="{FF2B5EF4-FFF2-40B4-BE49-F238E27FC236}">
              <a16:creationId xmlns:a16="http://schemas.microsoft.com/office/drawing/2014/main" id="{D03C5E3A-41FB-7592-FAAF-9AFA18B4244A}"/>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1087526" y="14270"/>
          <a:ext cx="6506968" cy="13379855"/>
        </a:xfrm>
        <a:prstGeom prst="rect">
          <a:avLst/>
        </a:prstGeom>
        <a:solidFill>
          <a:schemeClr val="bg1"/>
        </a:solidFill>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2445414</xdr:colOff>
      <xdr:row>91</xdr:row>
      <xdr:rowOff>167753</xdr:rowOff>
    </xdr:from>
    <xdr:to>
      <xdr:col>5</xdr:col>
      <xdr:colOff>2844</xdr:colOff>
      <xdr:row>92</xdr:row>
      <xdr:rowOff>6776</xdr:rowOff>
    </xdr:to>
    <xdr:sp macro="" textlink="">
      <xdr:nvSpPr>
        <xdr:cNvPr id="2" name="Right Arrow 1">
          <a:extLst>
            <a:ext uri="{FF2B5EF4-FFF2-40B4-BE49-F238E27FC236}">
              <a16:creationId xmlns:a16="http://schemas.microsoft.com/office/drawing/2014/main" id="{00000000-0008-0000-0100-000002000000}"/>
            </a:ext>
          </a:extLst>
        </xdr:cNvPr>
        <xdr:cNvSpPr/>
      </xdr:nvSpPr>
      <xdr:spPr>
        <a:xfrm>
          <a:off x="3715414" y="12289449"/>
          <a:ext cx="1390109" cy="77148"/>
        </a:xfrm>
        <a:prstGeom prst="rightArrow">
          <a:avLst>
            <a:gd name="adj1" fmla="val 50000"/>
            <a:gd name="adj2" fmla="val 13620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2454262</xdr:colOff>
      <xdr:row>93</xdr:row>
      <xdr:rowOff>212184</xdr:rowOff>
    </xdr:from>
    <xdr:to>
      <xdr:col>5</xdr:col>
      <xdr:colOff>6636</xdr:colOff>
      <xdr:row>93</xdr:row>
      <xdr:rowOff>365532</xdr:rowOff>
    </xdr:to>
    <xdr:sp macro="" textlink="">
      <xdr:nvSpPr>
        <xdr:cNvPr id="4" name="Right Arrow 3">
          <a:extLst>
            <a:ext uri="{FF2B5EF4-FFF2-40B4-BE49-F238E27FC236}">
              <a16:creationId xmlns:a16="http://schemas.microsoft.com/office/drawing/2014/main" id="{00000000-0008-0000-0100-000004000000}"/>
            </a:ext>
          </a:extLst>
        </xdr:cNvPr>
        <xdr:cNvSpPr/>
      </xdr:nvSpPr>
      <xdr:spPr>
        <a:xfrm>
          <a:off x="4790633" y="5243956"/>
          <a:ext cx="997986" cy="153348"/>
        </a:xfrm>
        <a:prstGeom prst="rightArrow">
          <a:avLst>
            <a:gd name="adj1" fmla="val 50000"/>
            <a:gd name="adj2" fmla="val 13620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2647050</xdr:colOff>
      <xdr:row>92</xdr:row>
      <xdr:rowOff>249211</xdr:rowOff>
    </xdr:from>
    <xdr:to>
      <xdr:col>5</xdr:col>
      <xdr:colOff>40507</xdr:colOff>
      <xdr:row>92</xdr:row>
      <xdr:rowOff>402559</xdr:rowOff>
    </xdr:to>
    <xdr:sp macro="" textlink="">
      <xdr:nvSpPr>
        <xdr:cNvPr id="5" name="Right Arrow 4">
          <a:extLst>
            <a:ext uri="{FF2B5EF4-FFF2-40B4-BE49-F238E27FC236}">
              <a16:creationId xmlns:a16="http://schemas.microsoft.com/office/drawing/2014/main" id="{00000000-0008-0000-0100-000005000000}"/>
            </a:ext>
          </a:extLst>
        </xdr:cNvPr>
        <xdr:cNvSpPr/>
      </xdr:nvSpPr>
      <xdr:spPr>
        <a:xfrm>
          <a:off x="4987548" y="4686912"/>
          <a:ext cx="833649" cy="153348"/>
        </a:xfrm>
        <a:prstGeom prst="rightArrow">
          <a:avLst>
            <a:gd name="adj1" fmla="val 50000"/>
            <a:gd name="adj2" fmla="val 13620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2438808</xdr:colOff>
      <xdr:row>94</xdr:row>
      <xdr:rowOff>111002</xdr:rowOff>
    </xdr:from>
    <xdr:to>
      <xdr:col>4</xdr:col>
      <xdr:colOff>605838</xdr:colOff>
      <xdr:row>94</xdr:row>
      <xdr:rowOff>264350</xdr:rowOff>
    </xdr:to>
    <xdr:sp macro="" textlink="">
      <xdr:nvSpPr>
        <xdr:cNvPr id="6" name="Right Arrow 5">
          <a:extLst>
            <a:ext uri="{FF2B5EF4-FFF2-40B4-BE49-F238E27FC236}">
              <a16:creationId xmlns:a16="http://schemas.microsoft.com/office/drawing/2014/main" id="{00000000-0008-0000-0100-000006000000}"/>
            </a:ext>
          </a:extLst>
        </xdr:cNvPr>
        <xdr:cNvSpPr/>
      </xdr:nvSpPr>
      <xdr:spPr>
        <a:xfrm>
          <a:off x="4776763" y="5681684"/>
          <a:ext cx="995666" cy="153348"/>
        </a:xfrm>
        <a:prstGeom prst="rightArrow">
          <a:avLst>
            <a:gd name="adj1" fmla="val 50000"/>
            <a:gd name="adj2" fmla="val 13620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2623084</xdr:colOff>
      <xdr:row>96</xdr:row>
      <xdr:rowOff>109463</xdr:rowOff>
    </xdr:from>
    <xdr:to>
      <xdr:col>4</xdr:col>
      <xdr:colOff>604299</xdr:colOff>
      <xdr:row>96</xdr:row>
      <xdr:rowOff>262811</xdr:rowOff>
    </xdr:to>
    <xdr:sp macro="" textlink="">
      <xdr:nvSpPr>
        <xdr:cNvPr id="7" name="Right Arrow 6">
          <a:extLst>
            <a:ext uri="{FF2B5EF4-FFF2-40B4-BE49-F238E27FC236}">
              <a16:creationId xmlns:a16="http://schemas.microsoft.com/office/drawing/2014/main" id="{00000000-0008-0000-0100-000007000000}"/>
            </a:ext>
          </a:extLst>
        </xdr:cNvPr>
        <xdr:cNvSpPr/>
      </xdr:nvSpPr>
      <xdr:spPr>
        <a:xfrm>
          <a:off x="4961308" y="6554416"/>
          <a:ext cx="812010" cy="153348"/>
        </a:xfrm>
        <a:prstGeom prst="rightArrow">
          <a:avLst>
            <a:gd name="adj1" fmla="val 50000"/>
            <a:gd name="adj2" fmla="val 13620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1559367</xdr:colOff>
      <xdr:row>97</xdr:row>
      <xdr:rowOff>111760</xdr:rowOff>
    </xdr:from>
    <xdr:to>
      <xdr:col>4</xdr:col>
      <xdr:colOff>585110</xdr:colOff>
      <xdr:row>97</xdr:row>
      <xdr:rowOff>265108</xdr:rowOff>
    </xdr:to>
    <xdr:sp macro="" textlink="">
      <xdr:nvSpPr>
        <xdr:cNvPr id="8" name="Right Arrow 7">
          <a:extLst>
            <a:ext uri="{FF2B5EF4-FFF2-40B4-BE49-F238E27FC236}">
              <a16:creationId xmlns:a16="http://schemas.microsoft.com/office/drawing/2014/main" id="{00000000-0008-0000-0100-000008000000}"/>
            </a:ext>
          </a:extLst>
        </xdr:cNvPr>
        <xdr:cNvSpPr/>
      </xdr:nvSpPr>
      <xdr:spPr>
        <a:xfrm>
          <a:off x="3895738" y="6927963"/>
          <a:ext cx="1860469" cy="153348"/>
        </a:xfrm>
        <a:prstGeom prst="rightArrow">
          <a:avLst>
            <a:gd name="adj1" fmla="val 50000"/>
            <a:gd name="adj2" fmla="val 13620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2202405</xdr:colOff>
      <xdr:row>98</xdr:row>
      <xdr:rowOff>111761</xdr:rowOff>
    </xdr:from>
    <xdr:to>
      <xdr:col>4</xdr:col>
      <xdr:colOff>583781</xdr:colOff>
      <xdr:row>98</xdr:row>
      <xdr:rowOff>265109</xdr:rowOff>
    </xdr:to>
    <xdr:sp macro="" textlink="">
      <xdr:nvSpPr>
        <xdr:cNvPr id="9" name="Right Arrow 8">
          <a:extLst>
            <a:ext uri="{FF2B5EF4-FFF2-40B4-BE49-F238E27FC236}">
              <a16:creationId xmlns:a16="http://schemas.microsoft.com/office/drawing/2014/main" id="{00000000-0008-0000-0100-000009000000}"/>
            </a:ext>
          </a:extLst>
        </xdr:cNvPr>
        <xdr:cNvSpPr/>
      </xdr:nvSpPr>
      <xdr:spPr>
        <a:xfrm>
          <a:off x="4538776" y="7281634"/>
          <a:ext cx="1216102" cy="153348"/>
        </a:xfrm>
        <a:prstGeom prst="rightArrow">
          <a:avLst>
            <a:gd name="adj1" fmla="val 50000"/>
            <a:gd name="adj2" fmla="val 13620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2625738</xdr:colOff>
      <xdr:row>99</xdr:row>
      <xdr:rowOff>111760</xdr:rowOff>
    </xdr:from>
    <xdr:to>
      <xdr:col>4</xdr:col>
      <xdr:colOff>594497</xdr:colOff>
      <xdr:row>99</xdr:row>
      <xdr:rowOff>265108</xdr:rowOff>
    </xdr:to>
    <xdr:sp macro="" textlink="">
      <xdr:nvSpPr>
        <xdr:cNvPr id="10" name="Right Arrow 9">
          <a:extLst>
            <a:ext uri="{FF2B5EF4-FFF2-40B4-BE49-F238E27FC236}">
              <a16:creationId xmlns:a16="http://schemas.microsoft.com/office/drawing/2014/main" id="{00000000-0008-0000-0100-00000A000000}"/>
            </a:ext>
          </a:extLst>
        </xdr:cNvPr>
        <xdr:cNvSpPr/>
      </xdr:nvSpPr>
      <xdr:spPr>
        <a:xfrm>
          <a:off x="4962109" y="7635304"/>
          <a:ext cx="803485" cy="153348"/>
        </a:xfrm>
        <a:prstGeom prst="rightArrow">
          <a:avLst>
            <a:gd name="adj1" fmla="val 50000"/>
            <a:gd name="adj2" fmla="val 13620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2368213</xdr:colOff>
      <xdr:row>100</xdr:row>
      <xdr:rowOff>196108</xdr:rowOff>
    </xdr:from>
    <xdr:to>
      <xdr:col>5</xdr:col>
      <xdr:colOff>10406</xdr:colOff>
      <xdr:row>100</xdr:row>
      <xdr:rowOff>349456</xdr:rowOff>
    </xdr:to>
    <xdr:sp macro="" textlink="">
      <xdr:nvSpPr>
        <xdr:cNvPr id="11" name="Right Arrow 10">
          <a:extLst>
            <a:ext uri="{FF2B5EF4-FFF2-40B4-BE49-F238E27FC236}">
              <a16:creationId xmlns:a16="http://schemas.microsoft.com/office/drawing/2014/main" id="{00000000-0008-0000-0100-00000B000000}"/>
            </a:ext>
          </a:extLst>
        </xdr:cNvPr>
        <xdr:cNvSpPr/>
      </xdr:nvSpPr>
      <xdr:spPr>
        <a:xfrm>
          <a:off x="3552319" y="8171953"/>
          <a:ext cx="1163836" cy="153348"/>
        </a:xfrm>
        <a:prstGeom prst="rightArrow">
          <a:avLst>
            <a:gd name="adj1" fmla="val 50000"/>
            <a:gd name="adj2" fmla="val 13620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2459620</xdr:colOff>
      <xdr:row>102</xdr:row>
      <xdr:rowOff>144684</xdr:rowOff>
    </xdr:from>
    <xdr:to>
      <xdr:col>5</xdr:col>
      <xdr:colOff>15764</xdr:colOff>
      <xdr:row>102</xdr:row>
      <xdr:rowOff>298032</xdr:rowOff>
    </xdr:to>
    <xdr:sp macro="" textlink="">
      <xdr:nvSpPr>
        <xdr:cNvPr id="12" name="Right Arrow 11">
          <a:extLst>
            <a:ext uri="{FF2B5EF4-FFF2-40B4-BE49-F238E27FC236}">
              <a16:creationId xmlns:a16="http://schemas.microsoft.com/office/drawing/2014/main" id="{00000000-0008-0000-0100-00000C000000}"/>
            </a:ext>
          </a:extLst>
        </xdr:cNvPr>
        <xdr:cNvSpPr/>
      </xdr:nvSpPr>
      <xdr:spPr>
        <a:xfrm>
          <a:off x="4795991" y="9356203"/>
          <a:ext cx="1001756" cy="153348"/>
        </a:xfrm>
        <a:prstGeom prst="rightArrow">
          <a:avLst>
            <a:gd name="adj1" fmla="val 50000"/>
            <a:gd name="adj2" fmla="val 13620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2735841</xdr:colOff>
      <xdr:row>101</xdr:row>
      <xdr:rowOff>321243</xdr:rowOff>
    </xdr:from>
    <xdr:to>
      <xdr:col>4</xdr:col>
      <xdr:colOff>600672</xdr:colOff>
      <xdr:row>101</xdr:row>
      <xdr:rowOff>474591</xdr:rowOff>
    </xdr:to>
    <xdr:sp macro="" textlink="">
      <xdr:nvSpPr>
        <xdr:cNvPr id="13" name="Right Arrow 12">
          <a:extLst>
            <a:ext uri="{FF2B5EF4-FFF2-40B4-BE49-F238E27FC236}">
              <a16:creationId xmlns:a16="http://schemas.microsoft.com/office/drawing/2014/main" id="{00000000-0008-0000-0100-00000D000000}"/>
            </a:ext>
          </a:extLst>
        </xdr:cNvPr>
        <xdr:cNvSpPr/>
      </xdr:nvSpPr>
      <xdr:spPr>
        <a:xfrm>
          <a:off x="3916822" y="8724607"/>
          <a:ext cx="695626" cy="153348"/>
        </a:xfrm>
        <a:prstGeom prst="rightArrow">
          <a:avLst>
            <a:gd name="adj1" fmla="val 50000"/>
            <a:gd name="adj2" fmla="val 13620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z</a:t>
          </a:r>
        </a:p>
      </xdr:txBody>
    </xdr:sp>
    <xdr:clientData/>
  </xdr:twoCellAnchor>
  <xdr:twoCellAnchor>
    <xdr:from>
      <xdr:col>3</xdr:col>
      <xdr:colOff>2606208</xdr:colOff>
      <xdr:row>95</xdr:row>
      <xdr:rowOff>182584</xdr:rowOff>
    </xdr:from>
    <xdr:to>
      <xdr:col>4</xdr:col>
      <xdr:colOff>568893</xdr:colOff>
      <xdr:row>95</xdr:row>
      <xdr:rowOff>335932</xdr:rowOff>
    </xdr:to>
    <xdr:sp macro="" textlink="">
      <xdr:nvSpPr>
        <xdr:cNvPr id="14" name="Right Arrow 13">
          <a:extLst>
            <a:ext uri="{FF2B5EF4-FFF2-40B4-BE49-F238E27FC236}">
              <a16:creationId xmlns:a16="http://schemas.microsoft.com/office/drawing/2014/main" id="{00000000-0008-0000-0100-00000E000000}"/>
            </a:ext>
          </a:extLst>
        </xdr:cNvPr>
        <xdr:cNvSpPr/>
      </xdr:nvSpPr>
      <xdr:spPr>
        <a:xfrm>
          <a:off x="3785924" y="6249693"/>
          <a:ext cx="797614" cy="153348"/>
        </a:xfrm>
        <a:prstGeom prst="rightArrow">
          <a:avLst>
            <a:gd name="adj1" fmla="val 50000"/>
            <a:gd name="adj2" fmla="val 13620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192070</xdr:colOff>
      <xdr:row>100</xdr:row>
      <xdr:rowOff>12700</xdr:rowOff>
    </xdr:from>
    <xdr:to>
      <xdr:col>13</xdr:col>
      <xdr:colOff>212104</xdr:colOff>
      <xdr:row>102</xdr:row>
      <xdr:rowOff>88901</xdr:rowOff>
    </xdr:to>
    <xdr:pic>
      <xdr:nvPicPr>
        <xdr:cNvPr id="16" name="Picture 15">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1"/>
        <a:stretch>
          <a:fillRect/>
        </a:stretch>
      </xdr:blipFill>
      <xdr:spPr>
        <a:xfrm>
          <a:off x="4052870" y="40640000"/>
          <a:ext cx="1404334" cy="1409701"/>
        </a:xfrm>
        <a:prstGeom prst="rect">
          <a:avLst/>
        </a:prstGeom>
      </xdr:spPr>
    </xdr:pic>
    <xdr:clientData/>
  </xdr:twoCellAnchor>
  <xdr:twoCellAnchor editAs="oneCell">
    <xdr:from>
      <xdr:col>6</xdr:col>
      <xdr:colOff>235791</xdr:colOff>
      <xdr:row>100</xdr:row>
      <xdr:rowOff>25400</xdr:rowOff>
    </xdr:from>
    <xdr:to>
      <xdr:col>9</xdr:col>
      <xdr:colOff>432198</xdr:colOff>
      <xdr:row>102</xdr:row>
      <xdr:rowOff>101601</xdr:rowOff>
    </xdr:to>
    <xdr:pic>
      <xdr:nvPicPr>
        <xdr:cNvPr id="17" name="Picture 16">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2"/>
        <a:stretch>
          <a:fillRect/>
        </a:stretch>
      </xdr:blipFill>
      <xdr:spPr>
        <a:xfrm>
          <a:off x="2369391" y="40652700"/>
          <a:ext cx="1402907" cy="1409701"/>
        </a:xfrm>
        <a:prstGeom prst="rect">
          <a:avLst/>
        </a:prstGeom>
      </xdr:spPr>
    </xdr:pic>
    <xdr:clientData/>
  </xdr:twoCellAnchor>
  <xdr:twoCellAnchor editAs="oneCell">
    <xdr:from>
      <xdr:col>4</xdr:col>
      <xdr:colOff>43179</xdr:colOff>
      <xdr:row>100</xdr:row>
      <xdr:rowOff>26970</xdr:rowOff>
    </xdr:from>
    <xdr:to>
      <xdr:col>5</xdr:col>
      <xdr:colOff>447039</xdr:colOff>
      <xdr:row>102</xdr:row>
      <xdr:rowOff>105711</xdr:rowOff>
    </xdr:to>
    <xdr:pic>
      <xdr:nvPicPr>
        <xdr:cNvPr id="18" name="Picture 17">
          <a:extLst>
            <a:ext uri="{FF2B5EF4-FFF2-40B4-BE49-F238E27FC236}">
              <a16:creationId xmlns:a16="http://schemas.microsoft.com/office/drawing/2014/main" id="{00000000-0008-0000-0200-000012000000}"/>
            </a:ext>
          </a:extLst>
        </xdr:cNvPr>
        <xdr:cNvPicPr>
          <a:picLocks noChangeAspect="1"/>
        </xdr:cNvPicPr>
      </xdr:nvPicPr>
      <xdr:blipFill rotWithShape="1">
        <a:blip xmlns:r="http://schemas.openxmlformats.org/officeDocument/2006/relationships" r:embed="rId3"/>
        <a:srcRect l="16576" r="17838"/>
        <a:stretch/>
      </xdr:blipFill>
      <xdr:spPr>
        <a:xfrm>
          <a:off x="1135379" y="40654270"/>
          <a:ext cx="924560" cy="1412241"/>
        </a:xfrm>
        <a:prstGeom prst="rect">
          <a:avLst/>
        </a:prstGeom>
      </xdr:spPr>
    </xdr:pic>
    <xdr:clientData/>
  </xdr:twoCellAnchor>
  <xdr:twoCellAnchor editAs="oneCell">
    <xdr:from>
      <xdr:col>13</xdr:col>
      <xdr:colOff>396383</xdr:colOff>
      <xdr:row>100</xdr:row>
      <xdr:rowOff>51414</xdr:rowOff>
    </xdr:from>
    <xdr:to>
      <xdr:col>13</xdr:col>
      <xdr:colOff>1769854</xdr:colOff>
      <xdr:row>102</xdr:row>
      <xdr:rowOff>143606</xdr:rowOff>
    </xdr:to>
    <xdr:pic>
      <xdr:nvPicPr>
        <xdr:cNvPr id="4" name="Picture 3">
          <a:extLst>
            <a:ext uri="{FF2B5EF4-FFF2-40B4-BE49-F238E27FC236}">
              <a16:creationId xmlns:a16="http://schemas.microsoft.com/office/drawing/2014/main" id="{65C30C3B-6865-6035-282C-5E82727025D2}"/>
            </a:ext>
          </a:extLst>
        </xdr:cNvPr>
        <xdr:cNvPicPr>
          <a:picLocks noChangeAspect="1"/>
        </xdr:cNvPicPr>
      </xdr:nvPicPr>
      <xdr:blipFill>
        <a:blip xmlns:r="http://schemas.openxmlformats.org/officeDocument/2006/relationships" r:embed="rId4"/>
        <a:stretch>
          <a:fillRect/>
        </a:stretch>
      </xdr:blipFill>
      <xdr:spPr>
        <a:xfrm>
          <a:off x="5641483" y="40678714"/>
          <a:ext cx="1373471" cy="142569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4</xdr:col>
      <xdr:colOff>76199</xdr:colOff>
      <xdr:row>40</xdr:row>
      <xdr:rowOff>127000</xdr:rowOff>
    </xdr:from>
    <xdr:ext cx="3432467" cy="2082800"/>
    <xdr:pic>
      <xdr:nvPicPr>
        <xdr:cNvPr id="8" name="Picture 7">
          <a:extLst>
            <a:ext uri="{FF2B5EF4-FFF2-40B4-BE49-F238E27FC236}">
              <a16:creationId xmlns:a16="http://schemas.microsoft.com/office/drawing/2014/main" id="{00000000-0008-0000-0400-000008000000}"/>
            </a:ext>
          </a:extLst>
        </xdr:cNvPr>
        <xdr:cNvPicPr>
          <a:picLocks noChangeAspect="1"/>
        </xdr:cNvPicPr>
      </xdr:nvPicPr>
      <xdr:blipFill rotWithShape="1">
        <a:blip xmlns:r="http://schemas.openxmlformats.org/officeDocument/2006/relationships" r:embed="rId1"/>
        <a:srcRect l="7717" t="22840" r="2160" b="28704"/>
        <a:stretch/>
      </xdr:blipFill>
      <xdr:spPr>
        <a:xfrm>
          <a:off x="3987799" y="13157200"/>
          <a:ext cx="3432467" cy="2082800"/>
        </a:xfrm>
        <a:prstGeom prst="rect">
          <a:avLst/>
        </a:prstGeom>
      </xdr:spPr>
    </xdr:pic>
    <xdr:clientData/>
  </xdr:oneCellAnchor>
  <xdr:oneCellAnchor>
    <xdr:from>
      <xdr:col>5</xdr:col>
      <xdr:colOff>29713</xdr:colOff>
      <xdr:row>108</xdr:row>
      <xdr:rowOff>316300</xdr:rowOff>
    </xdr:from>
    <xdr:ext cx="2029357" cy="1855399"/>
    <xdr:pic>
      <xdr:nvPicPr>
        <xdr:cNvPr id="15" name="Picture 14">
          <a:extLst>
            <a:ext uri="{FF2B5EF4-FFF2-40B4-BE49-F238E27FC236}">
              <a16:creationId xmlns:a16="http://schemas.microsoft.com/office/drawing/2014/main" id="{00000000-0008-0000-0400-00000F000000}"/>
            </a:ext>
          </a:extLst>
        </xdr:cNvPr>
        <xdr:cNvPicPr>
          <a:picLocks noChangeAspect="1"/>
        </xdr:cNvPicPr>
      </xdr:nvPicPr>
      <xdr:blipFill rotWithShape="1">
        <a:blip xmlns:r="http://schemas.openxmlformats.org/officeDocument/2006/relationships" r:embed="rId2"/>
        <a:srcRect l="2666" t="10666" r="9000" b="10000"/>
        <a:stretch/>
      </xdr:blipFill>
      <xdr:spPr>
        <a:xfrm>
          <a:off x="5592313" y="13346500"/>
          <a:ext cx="2029357" cy="1855399"/>
        </a:xfrm>
        <a:prstGeom prst="rect">
          <a:avLst/>
        </a:prstGeom>
      </xdr:spPr>
    </xdr:pic>
    <xdr:clientData/>
  </xdr:oneCellAnchor>
  <xdr:twoCellAnchor editAs="oneCell">
    <xdr:from>
      <xdr:col>3</xdr:col>
      <xdr:colOff>1291950</xdr:colOff>
      <xdr:row>108</xdr:row>
      <xdr:rowOff>478648</xdr:rowOff>
    </xdr:from>
    <xdr:to>
      <xdr:col>4</xdr:col>
      <xdr:colOff>803981</xdr:colOff>
      <xdr:row>116</xdr:row>
      <xdr:rowOff>85886</xdr:rowOff>
    </xdr:to>
    <xdr:pic>
      <xdr:nvPicPr>
        <xdr:cNvPr id="16" name="Picture 15">
          <a:extLst>
            <a:ext uri="{FF2B5EF4-FFF2-40B4-BE49-F238E27FC236}">
              <a16:creationId xmlns:a16="http://schemas.microsoft.com/office/drawing/2014/main" id="{00000000-0008-0000-0400-000010000000}"/>
            </a:ext>
          </a:extLst>
        </xdr:cNvPr>
        <xdr:cNvPicPr>
          <a:picLocks noChangeAspect="1"/>
        </xdr:cNvPicPr>
      </xdr:nvPicPr>
      <xdr:blipFill rotWithShape="1">
        <a:blip xmlns:r="http://schemas.openxmlformats.org/officeDocument/2006/relationships" r:embed="rId1"/>
        <a:srcRect l="7717" t="22840" r="2160" b="28704"/>
        <a:stretch/>
      </xdr:blipFill>
      <xdr:spPr>
        <a:xfrm>
          <a:off x="1939650" y="13508848"/>
          <a:ext cx="2483831" cy="1524938"/>
        </a:xfrm>
        <a:prstGeom prst="rect">
          <a:avLst/>
        </a:prstGeom>
      </xdr:spPr>
    </xdr:pic>
    <xdr:clientData/>
  </xdr:twoCellAnchor>
  <xdr:twoCellAnchor editAs="oneCell">
    <xdr:from>
      <xdr:col>3</xdr:col>
      <xdr:colOff>1380067</xdr:colOff>
      <xdr:row>132</xdr:row>
      <xdr:rowOff>127280</xdr:rowOff>
    </xdr:from>
    <xdr:to>
      <xdr:col>4</xdr:col>
      <xdr:colOff>892098</xdr:colOff>
      <xdr:row>135</xdr:row>
      <xdr:rowOff>8276</xdr:rowOff>
    </xdr:to>
    <xdr:pic>
      <xdr:nvPicPr>
        <xdr:cNvPr id="22" name="Picture 21">
          <a:extLst>
            <a:ext uri="{FF2B5EF4-FFF2-40B4-BE49-F238E27FC236}">
              <a16:creationId xmlns:a16="http://schemas.microsoft.com/office/drawing/2014/main" id="{00000000-0008-0000-0400-000016000000}"/>
            </a:ext>
          </a:extLst>
        </xdr:cNvPr>
        <xdr:cNvPicPr>
          <a:picLocks noChangeAspect="1"/>
        </xdr:cNvPicPr>
      </xdr:nvPicPr>
      <xdr:blipFill rotWithShape="1">
        <a:blip xmlns:r="http://schemas.openxmlformats.org/officeDocument/2006/relationships" r:embed="rId1"/>
        <a:srcRect l="7717" t="22840" r="2160" b="28704"/>
        <a:stretch/>
      </xdr:blipFill>
      <xdr:spPr>
        <a:xfrm>
          <a:off x="2027767" y="19164580"/>
          <a:ext cx="2483831" cy="1506596"/>
        </a:xfrm>
        <a:prstGeom prst="rect">
          <a:avLst/>
        </a:prstGeom>
      </xdr:spPr>
    </xdr:pic>
    <xdr:clientData/>
  </xdr:twoCellAnchor>
  <xdr:oneCellAnchor>
    <xdr:from>
      <xdr:col>3</xdr:col>
      <xdr:colOff>2743200</xdr:colOff>
      <xdr:row>236</xdr:row>
      <xdr:rowOff>177800</xdr:rowOff>
    </xdr:from>
    <xdr:ext cx="3162300" cy="1918864"/>
    <xdr:pic>
      <xdr:nvPicPr>
        <xdr:cNvPr id="27" name="Picture 26">
          <a:extLst>
            <a:ext uri="{FF2B5EF4-FFF2-40B4-BE49-F238E27FC236}">
              <a16:creationId xmlns:a16="http://schemas.microsoft.com/office/drawing/2014/main" id="{00000000-0008-0000-0400-00001B000000}"/>
            </a:ext>
          </a:extLst>
        </xdr:cNvPr>
        <xdr:cNvPicPr>
          <a:picLocks noChangeAspect="1"/>
        </xdr:cNvPicPr>
      </xdr:nvPicPr>
      <xdr:blipFill rotWithShape="1">
        <a:blip xmlns:r="http://schemas.openxmlformats.org/officeDocument/2006/relationships" r:embed="rId1"/>
        <a:srcRect l="7717" t="22840" r="2160" b="28704"/>
        <a:stretch/>
      </xdr:blipFill>
      <xdr:spPr>
        <a:xfrm>
          <a:off x="3695700" y="70142100"/>
          <a:ext cx="3162300" cy="1918864"/>
        </a:xfrm>
        <a:prstGeom prst="rect">
          <a:avLst/>
        </a:prstGeom>
      </xdr:spPr>
    </xdr:pic>
    <xdr:clientData/>
  </xdr:oneCellAnchor>
  <xdr:twoCellAnchor editAs="oneCell">
    <xdr:from>
      <xdr:col>3</xdr:col>
      <xdr:colOff>2912836</xdr:colOff>
      <xdr:row>61</xdr:row>
      <xdr:rowOff>99285</xdr:rowOff>
    </xdr:from>
    <xdr:to>
      <xdr:col>6</xdr:col>
      <xdr:colOff>203200</xdr:colOff>
      <xdr:row>70</xdr:row>
      <xdr:rowOff>153344</xdr:rowOff>
    </xdr:to>
    <xdr:pic>
      <xdr:nvPicPr>
        <xdr:cNvPr id="28" name="Picture 27">
          <a:extLst>
            <a:ext uri="{FF2B5EF4-FFF2-40B4-BE49-F238E27FC236}">
              <a16:creationId xmlns:a16="http://schemas.microsoft.com/office/drawing/2014/main" id="{00000000-0008-0000-0400-00001C000000}"/>
            </a:ext>
          </a:extLst>
        </xdr:cNvPr>
        <xdr:cNvPicPr>
          <a:picLocks noChangeAspect="1"/>
        </xdr:cNvPicPr>
      </xdr:nvPicPr>
      <xdr:blipFill rotWithShape="1">
        <a:blip xmlns:r="http://schemas.openxmlformats.org/officeDocument/2006/relationships" r:embed="rId3"/>
        <a:srcRect t="21334" b="20333"/>
        <a:stretch/>
      </xdr:blipFill>
      <xdr:spPr>
        <a:xfrm>
          <a:off x="3560536" y="31392085"/>
          <a:ext cx="3043464" cy="1882859"/>
        </a:xfrm>
        <a:prstGeom prst="rect">
          <a:avLst/>
        </a:prstGeom>
      </xdr:spPr>
    </xdr:pic>
    <xdr:clientData/>
  </xdr:twoCellAnchor>
  <xdr:twoCellAnchor editAs="oneCell">
    <xdr:from>
      <xdr:col>6</xdr:col>
      <xdr:colOff>572186</xdr:colOff>
      <xdr:row>60</xdr:row>
      <xdr:rowOff>254000</xdr:rowOff>
    </xdr:from>
    <xdr:to>
      <xdr:col>9</xdr:col>
      <xdr:colOff>279238</xdr:colOff>
      <xdr:row>70</xdr:row>
      <xdr:rowOff>170392</xdr:rowOff>
    </xdr:to>
    <xdr:pic>
      <xdr:nvPicPr>
        <xdr:cNvPr id="29" name="Picture 28">
          <a:extLst>
            <a:ext uri="{FF2B5EF4-FFF2-40B4-BE49-F238E27FC236}">
              <a16:creationId xmlns:a16="http://schemas.microsoft.com/office/drawing/2014/main" id="{00000000-0008-0000-0400-00001D000000}"/>
            </a:ext>
          </a:extLst>
        </xdr:cNvPr>
        <xdr:cNvPicPr>
          <a:picLocks noChangeAspect="1"/>
        </xdr:cNvPicPr>
      </xdr:nvPicPr>
      <xdr:blipFill rotWithShape="1">
        <a:blip xmlns:r="http://schemas.openxmlformats.org/officeDocument/2006/relationships" r:embed="rId2"/>
        <a:srcRect l="2666" t="10666" r="9000" b="10000"/>
        <a:stretch/>
      </xdr:blipFill>
      <xdr:spPr>
        <a:xfrm>
          <a:off x="7265086" y="20091400"/>
          <a:ext cx="2221652" cy="2049992"/>
        </a:xfrm>
        <a:prstGeom prst="rect">
          <a:avLst/>
        </a:prstGeom>
      </xdr:spPr>
    </xdr:pic>
    <xdr:clientData/>
  </xdr:twoCellAnchor>
  <xdr:oneCellAnchor>
    <xdr:from>
      <xdr:col>3</xdr:col>
      <xdr:colOff>2459567</xdr:colOff>
      <xdr:row>85</xdr:row>
      <xdr:rowOff>155222</xdr:rowOff>
    </xdr:from>
    <xdr:ext cx="2806461" cy="1725974"/>
    <xdr:pic>
      <xdr:nvPicPr>
        <xdr:cNvPr id="30" name="Picture 29">
          <a:extLst>
            <a:ext uri="{FF2B5EF4-FFF2-40B4-BE49-F238E27FC236}">
              <a16:creationId xmlns:a16="http://schemas.microsoft.com/office/drawing/2014/main" id="{00000000-0008-0000-0400-00001E000000}"/>
            </a:ext>
          </a:extLst>
        </xdr:cNvPr>
        <xdr:cNvPicPr>
          <a:picLocks noChangeAspect="1"/>
        </xdr:cNvPicPr>
      </xdr:nvPicPr>
      <xdr:blipFill rotWithShape="1">
        <a:blip xmlns:r="http://schemas.openxmlformats.org/officeDocument/2006/relationships" r:embed="rId3"/>
        <a:srcRect t="21334" b="20333"/>
        <a:stretch/>
      </xdr:blipFill>
      <xdr:spPr>
        <a:xfrm>
          <a:off x="3107267" y="38128222"/>
          <a:ext cx="2806461" cy="1725974"/>
        </a:xfrm>
        <a:prstGeom prst="rect">
          <a:avLst/>
        </a:prstGeom>
      </xdr:spPr>
    </xdr:pic>
    <xdr:clientData/>
  </xdr:oneCellAnchor>
  <xdr:twoCellAnchor editAs="oneCell">
    <xdr:from>
      <xdr:col>1</xdr:col>
      <xdr:colOff>304800</xdr:colOff>
      <xdr:row>63</xdr:row>
      <xdr:rowOff>66747</xdr:rowOff>
    </xdr:from>
    <xdr:to>
      <xdr:col>3</xdr:col>
      <xdr:colOff>2240844</xdr:colOff>
      <xdr:row>69</xdr:row>
      <xdr:rowOff>186268</xdr:rowOff>
    </xdr:to>
    <xdr:pic>
      <xdr:nvPicPr>
        <xdr:cNvPr id="32" name="Picture 31">
          <a:extLst>
            <a:ext uri="{FF2B5EF4-FFF2-40B4-BE49-F238E27FC236}">
              <a16:creationId xmlns:a16="http://schemas.microsoft.com/office/drawing/2014/main" id="{00000000-0008-0000-0400-000020000000}"/>
            </a:ext>
          </a:extLst>
        </xdr:cNvPr>
        <xdr:cNvPicPr>
          <a:picLocks noChangeAspect="1"/>
        </xdr:cNvPicPr>
      </xdr:nvPicPr>
      <xdr:blipFill rotWithShape="1">
        <a:blip xmlns:r="http://schemas.openxmlformats.org/officeDocument/2006/relationships" r:embed="rId4"/>
        <a:srcRect l="11388" t="26944" r="10000" b="33333"/>
        <a:stretch/>
      </xdr:blipFill>
      <xdr:spPr>
        <a:xfrm>
          <a:off x="304800" y="32489847"/>
          <a:ext cx="2583744" cy="1338721"/>
        </a:xfrm>
        <a:prstGeom prst="rect">
          <a:avLst/>
        </a:prstGeom>
      </xdr:spPr>
    </xdr:pic>
    <xdr:clientData/>
  </xdr:twoCellAnchor>
  <xdr:twoCellAnchor editAs="oneCell">
    <xdr:from>
      <xdr:col>2</xdr:col>
      <xdr:colOff>11916</xdr:colOff>
      <xdr:row>87</xdr:row>
      <xdr:rowOff>41345</xdr:rowOff>
    </xdr:from>
    <xdr:to>
      <xdr:col>3</xdr:col>
      <xdr:colOff>2264049</xdr:colOff>
      <xdr:row>93</xdr:row>
      <xdr:rowOff>173567</xdr:rowOff>
    </xdr:to>
    <xdr:pic>
      <xdr:nvPicPr>
        <xdr:cNvPr id="33" name="Picture 32">
          <a:extLst>
            <a:ext uri="{FF2B5EF4-FFF2-40B4-BE49-F238E27FC236}">
              <a16:creationId xmlns:a16="http://schemas.microsoft.com/office/drawing/2014/main" id="{00000000-0008-0000-0400-000021000000}"/>
            </a:ext>
          </a:extLst>
        </xdr:cNvPr>
        <xdr:cNvPicPr>
          <a:picLocks noChangeAspect="1"/>
        </xdr:cNvPicPr>
      </xdr:nvPicPr>
      <xdr:blipFill rotWithShape="1">
        <a:blip xmlns:r="http://schemas.openxmlformats.org/officeDocument/2006/relationships" r:embed="rId4"/>
        <a:srcRect l="11388" t="26944" r="10000" b="33333"/>
        <a:stretch/>
      </xdr:blipFill>
      <xdr:spPr>
        <a:xfrm>
          <a:off x="329416" y="38420745"/>
          <a:ext cx="2582333" cy="1351422"/>
        </a:xfrm>
        <a:prstGeom prst="rect">
          <a:avLst/>
        </a:prstGeom>
      </xdr:spPr>
    </xdr:pic>
    <xdr:clientData/>
  </xdr:twoCellAnchor>
  <xdr:twoCellAnchor editAs="oneCell">
    <xdr:from>
      <xdr:col>6</xdr:col>
      <xdr:colOff>584202</xdr:colOff>
      <xdr:row>84</xdr:row>
      <xdr:rowOff>165100</xdr:rowOff>
    </xdr:from>
    <xdr:to>
      <xdr:col>7</xdr:col>
      <xdr:colOff>827180</xdr:colOff>
      <xdr:row>94</xdr:row>
      <xdr:rowOff>165100</xdr:rowOff>
    </xdr:to>
    <xdr:pic>
      <xdr:nvPicPr>
        <xdr:cNvPr id="37" name="Picture 36">
          <a:extLst>
            <a:ext uri="{FF2B5EF4-FFF2-40B4-BE49-F238E27FC236}">
              <a16:creationId xmlns:a16="http://schemas.microsoft.com/office/drawing/2014/main" id="{00000000-0008-0000-0400-00002500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7136" t="1070" r="23116" b="3743"/>
        <a:stretch/>
      </xdr:blipFill>
      <xdr:spPr bwMode="auto">
        <a:xfrm>
          <a:off x="7277102" y="26631900"/>
          <a:ext cx="1081178" cy="2044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7</xdr:col>
      <xdr:colOff>457201</xdr:colOff>
      <xdr:row>129</xdr:row>
      <xdr:rowOff>38100</xdr:rowOff>
    </xdr:from>
    <xdr:ext cx="1266864" cy="2395866"/>
    <xdr:pic>
      <xdr:nvPicPr>
        <xdr:cNvPr id="38" name="Picture 37">
          <a:extLst>
            <a:ext uri="{FF2B5EF4-FFF2-40B4-BE49-F238E27FC236}">
              <a16:creationId xmlns:a16="http://schemas.microsoft.com/office/drawing/2014/main" id="{00000000-0008-0000-0400-000026000000}"/>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27136" t="1070" r="23116" b="3743"/>
        <a:stretch/>
      </xdr:blipFill>
      <xdr:spPr bwMode="auto">
        <a:xfrm>
          <a:off x="7988301" y="38315900"/>
          <a:ext cx="1266864" cy="23958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1728155</xdr:colOff>
      <xdr:row>173</xdr:row>
      <xdr:rowOff>427712</xdr:rowOff>
    </xdr:from>
    <xdr:ext cx="2806461" cy="1725974"/>
    <xdr:pic>
      <xdr:nvPicPr>
        <xdr:cNvPr id="46" name="Picture 45">
          <a:extLst>
            <a:ext uri="{FF2B5EF4-FFF2-40B4-BE49-F238E27FC236}">
              <a16:creationId xmlns:a16="http://schemas.microsoft.com/office/drawing/2014/main" id="{00000000-0008-0000-0400-00002E000000}"/>
            </a:ext>
          </a:extLst>
        </xdr:cNvPr>
        <xdr:cNvPicPr>
          <a:picLocks noChangeAspect="1"/>
        </xdr:cNvPicPr>
      </xdr:nvPicPr>
      <xdr:blipFill rotWithShape="1">
        <a:blip xmlns:r="http://schemas.openxmlformats.org/officeDocument/2006/relationships" r:embed="rId3"/>
        <a:srcRect t="21334" b="20333"/>
        <a:stretch/>
      </xdr:blipFill>
      <xdr:spPr>
        <a:xfrm>
          <a:off x="2375855" y="77262712"/>
          <a:ext cx="2806461" cy="1725974"/>
        </a:xfrm>
        <a:prstGeom prst="rect">
          <a:avLst/>
        </a:prstGeom>
      </xdr:spPr>
    </xdr:pic>
    <xdr:clientData/>
  </xdr:oneCellAnchor>
  <xdr:oneCellAnchor>
    <xdr:from>
      <xdr:col>4</xdr:col>
      <xdr:colOff>1769614</xdr:colOff>
      <xdr:row>173</xdr:row>
      <xdr:rowOff>392500</xdr:rowOff>
    </xdr:from>
    <xdr:ext cx="2029357" cy="1855399"/>
    <xdr:pic>
      <xdr:nvPicPr>
        <xdr:cNvPr id="47" name="Picture 46">
          <a:extLst>
            <a:ext uri="{FF2B5EF4-FFF2-40B4-BE49-F238E27FC236}">
              <a16:creationId xmlns:a16="http://schemas.microsoft.com/office/drawing/2014/main" id="{00000000-0008-0000-0400-00002F000000}"/>
            </a:ext>
          </a:extLst>
        </xdr:cNvPr>
        <xdr:cNvPicPr>
          <a:picLocks noChangeAspect="1"/>
        </xdr:cNvPicPr>
      </xdr:nvPicPr>
      <xdr:blipFill rotWithShape="1">
        <a:blip xmlns:r="http://schemas.openxmlformats.org/officeDocument/2006/relationships" r:embed="rId2"/>
        <a:srcRect l="2666" t="10666" r="9000" b="10000"/>
        <a:stretch/>
      </xdr:blipFill>
      <xdr:spPr>
        <a:xfrm>
          <a:off x="5389114" y="77227500"/>
          <a:ext cx="2029357" cy="1855399"/>
        </a:xfrm>
        <a:prstGeom prst="rect">
          <a:avLst/>
        </a:prstGeom>
      </xdr:spPr>
    </xdr:pic>
    <xdr:clientData/>
  </xdr:oneCellAnchor>
  <xdr:twoCellAnchor editAs="oneCell">
    <xdr:from>
      <xdr:col>1</xdr:col>
      <xdr:colOff>0</xdr:colOff>
      <xdr:row>173</xdr:row>
      <xdr:rowOff>358468</xdr:rowOff>
    </xdr:from>
    <xdr:to>
      <xdr:col>3</xdr:col>
      <xdr:colOff>1447800</xdr:colOff>
      <xdr:row>182</xdr:row>
      <xdr:rowOff>132057</xdr:rowOff>
    </xdr:to>
    <xdr:pic>
      <xdr:nvPicPr>
        <xdr:cNvPr id="48" name="Picture 47">
          <a:extLst>
            <a:ext uri="{FF2B5EF4-FFF2-40B4-BE49-F238E27FC236}">
              <a16:creationId xmlns:a16="http://schemas.microsoft.com/office/drawing/2014/main" id="{00000000-0008-0000-0400-000030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77193468"/>
          <a:ext cx="2095500" cy="18309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7</xdr:col>
      <xdr:colOff>357011</xdr:colOff>
      <xdr:row>173</xdr:row>
      <xdr:rowOff>206022</xdr:rowOff>
    </xdr:from>
    <xdr:ext cx="1631660" cy="2021840"/>
    <xdr:pic>
      <xdr:nvPicPr>
        <xdr:cNvPr id="49" name="Picture 48">
          <a:extLst>
            <a:ext uri="{FF2B5EF4-FFF2-40B4-BE49-F238E27FC236}">
              <a16:creationId xmlns:a16="http://schemas.microsoft.com/office/drawing/2014/main" id="{00000000-0008-0000-0400-000031000000}"/>
            </a:ext>
          </a:extLst>
        </xdr:cNvPr>
        <xdr:cNvPicPr>
          <a:picLocks noChangeAspect="1"/>
        </xdr:cNvPicPr>
      </xdr:nvPicPr>
      <xdr:blipFill rotWithShape="1">
        <a:blip xmlns:r="http://schemas.openxmlformats.org/officeDocument/2006/relationships" r:embed="rId8"/>
        <a:srcRect l="16337" t="5941" r="15346" b="9405"/>
        <a:stretch/>
      </xdr:blipFill>
      <xdr:spPr>
        <a:xfrm>
          <a:off x="7888111" y="51844222"/>
          <a:ext cx="1631660" cy="2021840"/>
        </a:xfrm>
        <a:prstGeom prst="rect">
          <a:avLst/>
        </a:prstGeom>
      </xdr:spPr>
    </xdr:pic>
    <xdr:clientData/>
  </xdr:oneCellAnchor>
  <xdr:twoCellAnchor editAs="oneCell">
    <xdr:from>
      <xdr:col>3</xdr:col>
      <xdr:colOff>2730500</xdr:colOff>
      <xdr:row>216</xdr:row>
      <xdr:rowOff>127000</xdr:rowOff>
    </xdr:from>
    <xdr:to>
      <xdr:col>6</xdr:col>
      <xdr:colOff>431800</xdr:colOff>
      <xdr:row>223</xdr:row>
      <xdr:rowOff>123104</xdr:rowOff>
    </xdr:to>
    <xdr:pic>
      <xdr:nvPicPr>
        <xdr:cNvPr id="50" name="Picture 49">
          <a:extLst>
            <a:ext uri="{FF2B5EF4-FFF2-40B4-BE49-F238E27FC236}">
              <a16:creationId xmlns:a16="http://schemas.microsoft.com/office/drawing/2014/main" id="{00000000-0008-0000-0400-000032000000}"/>
            </a:ext>
          </a:extLst>
        </xdr:cNvPr>
        <xdr:cNvPicPr>
          <a:picLocks noChangeAspect="1"/>
        </xdr:cNvPicPr>
      </xdr:nvPicPr>
      <xdr:blipFill rotWithShape="1">
        <a:blip xmlns:r="http://schemas.openxmlformats.org/officeDocument/2006/relationships" r:embed="rId9"/>
        <a:srcRect t="23750" b="24750"/>
        <a:stretch/>
      </xdr:blipFill>
      <xdr:spPr>
        <a:xfrm>
          <a:off x="3670300" y="64630300"/>
          <a:ext cx="3454400" cy="2015404"/>
        </a:xfrm>
        <a:prstGeom prst="rect">
          <a:avLst/>
        </a:prstGeom>
      </xdr:spPr>
    </xdr:pic>
    <xdr:clientData/>
  </xdr:twoCellAnchor>
  <xdr:twoCellAnchor editAs="oneCell">
    <xdr:from>
      <xdr:col>3</xdr:col>
      <xdr:colOff>1191559</xdr:colOff>
      <xdr:row>258</xdr:row>
      <xdr:rowOff>128496</xdr:rowOff>
    </xdr:from>
    <xdr:to>
      <xdr:col>4</xdr:col>
      <xdr:colOff>12700</xdr:colOff>
      <xdr:row>263</xdr:row>
      <xdr:rowOff>39866</xdr:rowOff>
    </xdr:to>
    <xdr:pic>
      <xdr:nvPicPr>
        <xdr:cNvPr id="51" name="Picture 50">
          <a:extLst>
            <a:ext uri="{FF2B5EF4-FFF2-40B4-BE49-F238E27FC236}">
              <a16:creationId xmlns:a16="http://schemas.microsoft.com/office/drawing/2014/main" id="{00000000-0008-0000-0400-000033000000}"/>
            </a:ext>
          </a:extLst>
        </xdr:cNvPr>
        <xdr:cNvPicPr>
          <a:picLocks noChangeAspect="1"/>
        </xdr:cNvPicPr>
      </xdr:nvPicPr>
      <xdr:blipFill rotWithShape="1">
        <a:blip xmlns:r="http://schemas.openxmlformats.org/officeDocument/2006/relationships" r:embed="rId10"/>
        <a:srcRect l="25294" t="11765" r="19706" b="13823"/>
        <a:stretch/>
      </xdr:blipFill>
      <xdr:spPr>
        <a:xfrm>
          <a:off x="2131359" y="77750896"/>
          <a:ext cx="1792941" cy="2451370"/>
        </a:xfrm>
        <a:prstGeom prst="rect">
          <a:avLst/>
        </a:prstGeom>
      </xdr:spPr>
    </xdr:pic>
    <xdr:clientData/>
  </xdr:twoCellAnchor>
  <xdr:oneCellAnchor>
    <xdr:from>
      <xdr:col>4</xdr:col>
      <xdr:colOff>1524000</xdr:colOff>
      <xdr:row>258</xdr:row>
      <xdr:rowOff>25399</xdr:rowOff>
    </xdr:from>
    <xdr:ext cx="2108200" cy="2612335"/>
    <xdr:pic>
      <xdr:nvPicPr>
        <xdr:cNvPr id="56" name="Picture 55">
          <a:extLst>
            <a:ext uri="{FF2B5EF4-FFF2-40B4-BE49-F238E27FC236}">
              <a16:creationId xmlns:a16="http://schemas.microsoft.com/office/drawing/2014/main" id="{00000000-0008-0000-0400-000038000000}"/>
            </a:ext>
          </a:extLst>
        </xdr:cNvPr>
        <xdr:cNvPicPr>
          <a:picLocks noChangeAspect="1"/>
        </xdr:cNvPicPr>
      </xdr:nvPicPr>
      <xdr:blipFill rotWithShape="1">
        <a:blip xmlns:r="http://schemas.openxmlformats.org/officeDocument/2006/relationships" r:embed="rId8"/>
        <a:srcRect l="16337" t="5941" r="15346" b="9405"/>
        <a:stretch/>
      </xdr:blipFill>
      <xdr:spPr>
        <a:xfrm>
          <a:off x="5143500" y="98107499"/>
          <a:ext cx="2108200" cy="2612335"/>
        </a:xfrm>
        <a:prstGeom prst="rect">
          <a:avLst/>
        </a:prstGeom>
      </xdr:spPr>
    </xdr:pic>
    <xdr:clientData/>
  </xdr:oneCellAnchor>
  <xdr:oneCellAnchor>
    <xdr:from>
      <xdr:col>4</xdr:col>
      <xdr:colOff>1694884</xdr:colOff>
      <xdr:row>21</xdr:row>
      <xdr:rowOff>127000</xdr:rowOff>
    </xdr:from>
    <xdr:ext cx="1122335" cy="1308100"/>
    <xdr:pic>
      <xdr:nvPicPr>
        <xdr:cNvPr id="6" name="Picture 5">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606484" y="7505700"/>
          <a:ext cx="1122335" cy="13081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4</xdr:col>
      <xdr:colOff>215901</xdr:colOff>
      <xdr:row>21</xdr:row>
      <xdr:rowOff>50800</xdr:rowOff>
    </xdr:from>
    <xdr:to>
      <xdr:col>4</xdr:col>
      <xdr:colOff>1612298</xdr:colOff>
      <xdr:row>24</xdr:row>
      <xdr:rowOff>114299</xdr:rowOff>
    </xdr:to>
    <xdr:pic>
      <xdr:nvPicPr>
        <xdr:cNvPr id="9" name="Picture 8">
          <a:extLst>
            <a:ext uri="{FF2B5EF4-FFF2-40B4-BE49-F238E27FC236}">
              <a16:creationId xmlns:a16="http://schemas.microsoft.com/office/drawing/2014/main" id="{00000000-0008-0000-0400-000009000000}"/>
            </a:ext>
          </a:extLst>
        </xdr:cNvPr>
        <xdr:cNvPicPr>
          <a:picLocks noChangeAspect="1"/>
        </xdr:cNvPicPr>
      </xdr:nvPicPr>
      <xdr:blipFill rotWithShape="1">
        <a:blip xmlns:r="http://schemas.openxmlformats.org/officeDocument/2006/relationships" r:embed="rId12"/>
        <a:srcRect l="21251" t="21750" r="20749" b="25500"/>
        <a:stretch/>
      </xdr:blipFill>
      <xdr:spPr>
        <a:xfrm>
          <a:off x="4127501" y="7429500"/>
          <a:ext cx="1396397" cy="1269999"/>
        </a:xfrm>
        <a:prstGeom prst="rect">
          <a:avLst/>
        </a:prstGeom>
      </xdr:spPr>
    </xdr:pic>
    <xdr:clientData/>
  </xdr:twoCellAnchor>
  <xdr:twoCellAnchor editAs="oneCell">
    <xdr:from>
      <xdr:col>3</xdr:col>
      <xdr:colOff>1879600</xdr:colOff>
      <xdr:row>278</xdr:row>
      <xdr:rowOff>12700</xdr:rowOff>
    </xdr:from>
    <xdr:to>
      <xdr:col>6</xdr:col>
      <xdr:colOff>496562</xdr:colOff>
      <xdr:row>283</xdr:row>
      <xdr:rowOff>393700</xdr:rowOff>
    </xdr:to>
    <xdr:pic>
      <xdr:nvPicPr>
        <xdr:cNvPr id="12" name="Picture 11">
          <a:extLst>
            <a:ext uri="{FF2B5EF4-FFF2-40B4-BE49-F238E27FC236}">
              <a16:creationId xmlns:a16="http://schemas.microsoft.com/office/drawing/2014/main" id="{00000000-0008-0000-0400-00000C000000}"/>
            </a:ext>
          </a:extLst>
        </xdr:cNvPr>
        <xdr:cNvPicPr>
          <a:picLocks noChangeAspect="1"/>
        </xdr:cNvPicPr>
      </xdr:nvPicPr>
      <xdr:blipFill rotWithShape="1">
        <a:blip xmlns:r="http://schemas.openxmlformats.org/officeDocument/2006/relationships" r:embed="rId13"/>
        <a:srcRect t="14499" b="5000"/>
        <a:stretch/>
      </xdr:blipFill>
      <xdr:spPr>
        <a:xfrm>
          <a:off x="2832100" y="92252800"/>
          <a:ext cx="4370062" cy="3517900"/>
        </a:xfrm>
        <a:prstGeom prst="rect">
          <a:avLst/>
        </a:prstGeom>
      </xdr:spPr>
    </xdr:pic>
    <xdr:clientData/>
  </xdr:twoCellAnchor>
  <xdr:oneCellAnchor>
    <xdr:from>
      <xdr:col>6</xdr:col>
      <xdr:colOff>825500</xdr:colOff>
      <xdr:row>287</xdr:row>
      <xdr:rowOff>165100</xdr:rowOff>
    </xdr:from>
    <xdr:ext cx="2241177" cy="1812284"/>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rotWithShape="1">
        <a:blip xmlns:r="http://schemas.openxmlformats.org/officeDocument/2006/relationships" r:embed="rId14"/>
        <a:srcRect l="13147" t="17132" r="3187" b="16335"/>
        <a:stretch/>
      </xdr:blipFill>
      <xdr:spPr>
        <a:xfrm>
          <a:off x="7518400" y="91643200"/>
          <a:ext cx="2241177" cy="1812284"/>
        </a:xfrm>
        <a:prstGeom prst="rect">
          <a:avLst/>
        </a:prstGeom>
      </xdr:spPr>
    </xdr:pic>
    <xdr:clientData/>
  </xdr:oneCellAnchor>
  <xdr:oneCellAnchor>
    <xdr:from>
      <xdr:col>7</xdr:col>
      <xdr:colOff>88900</xdr:colOff>
      <xdr:row>294</xdr:row>
      <xdr:rowOff>25400</xdr:rowOff>
    </xdr:from>
    <xdr:ext cx="1771597" cy="1668378"/>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5"/>
        <a:srcRect l="14222" t="15111" r="11999" b="15556"/>
        <a:stretch/>
      </xdr:blipFill>
      <xdr:spPr>
        <a:xfrm>
          <a:off x="7620000" y="93827600"/>
          <a:ext cx="1771597" cy="1668378"/>
        </a:xfrm>
        <a:prstGeom prst="rect">
          <a:avLst/>
        </a:prstGeom>
      </xdr:spPr>
    </xdr:pic>
    <xdr:clientData/>
  </xdr:oneCellAnchor>
  <xdr:oneCellAnchor>
    <xdr:from>
      <xdr:col>6</xdr:col>
      <xdr:colOff>660400</xdr:colOff>
      <xdr:row>301</xdr:row>
      <xdr:rowOff>101600</xdr:rowOff>
    </xdr:from>
    <xdr:ext cx="2411933" cy="1604842"/>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rotWithShape="1">
        <a:blip xmlns:r="http://schemas.openxmlformats.org/officeDocument/2006/relationships" r:embed="rId16"/>
        <a:srcRect l="6481" t="10185" r="-11111" b="19908"/>
        <a:stretch/>
      </xdr:blipFill>
      <xdr:spPr>
        <a:xfrm>
          <a:off x="7353300" y="96100900"/>
          <a:ext cx="2411933" cy="1604842"/>
        </a:xfrm>
        <a:prstGeom prst="rect">
          <a:avLst/>
        </a:prstGeom>
      </xdr:spPr>
    </xdr:pic>
    <xdr:clientData/>
  </xdr:oneCellAnchor>
  <xdr:oneCellAnchor>
    <xdr:from>
      <xdr:col>6</xdr:col>
      <xdr:colOff>650261</xdr:colOff>
      <xdr:row>308</xdr:row>
      <xdr:rowOff>259655</xdr:rowOff>
    </xdr:from>
    <xdr:ext cx="1953025" cy="1930182"/>
    <xdr:pic>
      <xdr:nvPicPr>
        <xdr:cNvPr id="10" name="Picture 9">
          <a:extLst>
            <a:ext uri="{FF2B5EF4-FFF2-40B4-BE49-F238E27FC236}">
              <a16:creationId xmlns:a16="http://schemas.microsoft.com/office/drawing/2014/main" id="{00000000-0008-0000-0400-00000A000000}"/>
            </a:ext>
          </a:extLst>
        </xdr:cNvPr>
        <xdr:cNvPicPr>
          <a:picLocks noChangeAspect="1"/>
        </xdr:cNvPicPr>
      </xdr:nvPicPr>
      <xdr:blipFill rotWithShape="1">
        <a:blip xmlns:r="http://schemas.openxmlformats.org/officeDocument/2006/relationships" r:embed="rId17"/>
        <a:srcRect l="18567" t="20521" r="21824" b="20521"/>
        <a:stretch/>
      </xdr:blipFill>
      <xdr:spPr>
        <a:xfrm>
          <a:off x="7343161" y="98659255"/>
          <a:ext cx="1953025" cy="1930182"/>
        </a:xfrm>
        <a:prstGeom prst="rect">
          <a:avLst/>
        </a:prstGeom>
      </xdr:spPr>
    </xdr:pic>
    <xdr:clientData/>
  </xdr:oneCellAnchor>
  <xdr:oneCellAnchor>
    <xdr:from>
      <xdr:col>6</xdr:col>
      <xdr:colOff>88901</xdr:colOff>
      <xdr:row>21</xdr:row>
      <xdr:rowOff>152407</xdr:rowOff>
    </xdr:from>
    <xdr:ext cx="1333500" cy="1219192"/>
    <xdr:pic>
      <xdr:nvPicPr>
        <xdr:cNvPr id="11" name="Picture 10">
          <a:extLst>
            <a:ext uri="{FF2B5EF4-FFF2-40B4-BE49-F238E27FC236}">
              <a16:creationId xmlns:a16="http://schemas.microsoft.com/office/drawing/2014/main" id="{18830610-ACA3-C848-A88C-DD1F8F8F865E}"/>
            </a:ext>
          </a:extLst>
        </xdr:cNvPr>
        <xdr:cNvPicPr>
          <a:picLocks noChangeAspect="1"/>
        </xdr:cNvPicPr>
      </xdr:nvPicPr>
      <xdr:blipFill rotWithShape="1">
        <a:blip xmlns:r="http://schemas.openxmlformats.org/officeDocument/2006/relationships" r:embed="rId2"/>
        <a:srcRect l="2666" t="10666" r="9000" b="10000"/>
        <a:stretch/>
      </xdr:blipFill>
      <xdr:spPr>
        <a:xfrm>
          <a:off x="6781801" y="7531107"/>
          <a:ext cx="1333500" cy="1219192"/>
        </a:xfrm>
        <a:prstGeom prst="rect">
          <a:avLst/>
        </a:prstGeom>
      </xdr:spPr>
    </xdr:pic>
    <xdr:clientData/>
  </xdr:oneCellAnchor>
  <xdr:oneCellAnchor>
    <xdr:from>
      <xdr:col>8</xdr:col>
      <xdr:colOff>68682</xdr:colOff>
      <xdr:row>21</xdr:row>
      <xdr:rowOff>12700</xdr:rowOff>
    </xdr:from>
    <xdr:ext cx="936697" cy="1778000"/>
    <xdr:pic>
      <xdr:nvPicPr>
        <xdr:cNvPr id="13" name="Picture 12">
          <a:extLst>
            <a:ext uri="{FF2B5EF4-FFF2-40B4-BE49-F238E27FC236}">
              <a16:creationId xmlns:a16="http://schemas.microsoft.com/office/drawing/2014/main" id="{6B5A27AF-9BBF-B040-9B6D-B5C769062292}"/>
            </a:ext>
          </a:extLst>
        </xdr:cNvPr>
        <xdr:cNvPicPr>
          <a:picLocks noChangeAspect="1" noChangeArrowheads="1"/>
        </xdr:cNvPicPr>
      </xdr:nvPicPr>
      <xdr:blipFill rotWithShape="1">
        <a:blip xmlns:r="http://schemas.openxmlformats.org/officeDocument/2006/relationships" r:embed="rId18" cstate="print">
          <a:extLst>
            <a:ext uri="{28A0092B-C50C-407E-A947-70E740481C1C}">
              <a14:useLocalDpi xmlns:a14="http://schemas.microsoft.com/office/drawing/2010/main" val="0"/>
            </a:ext>
          </a:extLst>
        </a:blip>
        <a:srcRect l="27136" t="1070" r="23116" b="3743"/>
        <a:stretch/>
      </xdr:blipFill>
      <xdr:spPr bwMode="auto">
        <a:xfrm>
          <a:off x="8437982" y="7391400"/>
          <a:ext cx="936697" cy="1778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xdr:col>
      <xdr:colOff>139700</xdr:colOff>
      <xdr:row>19</xdr:row>
      <xdr:rowOff>279400</xdr:rowOff>
    </xdr:from>
    <xdr:to>
      <xdr:col>3</xdr:col>
      <xdr:colOff>2844800</xdr:colOff>
      <xdr:row>26</xdr:row>
      <xdr:rowOff>92528</xdr:rowOff>
    </xdr:to>
    <xdr:pic>
      <xdr:nvPicPr>
        <xdr:cNvPr id="14" name="Picture 13">
          <a:extLst>
            <a:ext uri="{FF2B5EF4-FFF2-40B4-BE49-F238E27FC236}">
              <a16:creationId xmlns:a16="http://schemas.microsoft.com/office/drawing/2014/main" id="{D2CF45E0-7A42-5140-8CD5-2BDC8EEF77F4}"/>
            </a:ext>
          </a:extLst>
        </xdr:cNvPr>
        <xdr:cNvPicPr>
          <a:picLocks noChangeAspect="1" noChangeArrowheads="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t="19247" b="22594"/>
        <a:stretch/>
      </xdr:blipFill>
      <xdr:spPr bwMode="auto">
        <a:xfrm>
          <a:off x="749300" y="7061200"/>
          <a:ext cx="3035300" cy="20229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292100</xdr:colOff>
      <xdr:row>150</xdr:row>
      <xdr:rowOff>50799</xdr:rowOff>
    </xdr:from>
    <xdr:to>
      <xdr:col>4</xdr:col>
      <xdr:colOff>279400</xdr:colOff>
      <xdr:row>160</xdr:row>
      <xdr:rowOff>89809</xdr:rowOff>
    </xdr:to>
    <xdr:pic>
      <xdr:nvPicPr>
        <xdr:cNvPr id="17" name="Picture 16">
          <a:extLst>
            <a:ext uri="{FF2B5EF4-FFF2-40B4-BE49-F238E27FC236}">
              <a16:creationId xmlns:a16="http://schemas.microsoft.com/office/drawing/2014/main" id="{5A515673-99A3-C24A-8EFC-C9C02F1C952D}"/>
            </a:ext>
          </a:extLst>
        </xdr:cNvPr>
        <xdr:cNvPicPr>
          <a:picLocks noChangeAspect="1" noChangeArrowheads="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t="10933" b="29359"/>
        <a:stretch/>
      </xdr:blipFill>
      <xdr:spPr bwMode="auto">
        <a:xfrm>
          <a:off x="292100" y="45161199"/>
          <a:ext cx="3898900" cy="22742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1435100</xdr:colOff>
      <xdr:row>197</xdr:row>
      <xdr:rowOff>203200</xdr:rowOff>
    </xdr:from>
    <xdr:to>
      <xdr:col>4</xdr:col>
      <xdr:colOff>36251</xdr:colOff>
      <xdr:row>203</xdr:row>
      <xdr:rowOff>1817311</xdr:rowOff>
    </xdr:to>
    <xdr:pic>
      <xdr:nvPicPr>
        <xdr:cNvPr id="19" name="Picture 18">
          <a:extLst>
            <a:ext uri="{FF2B5EF4-FFF2-40B4-BE49-F238E27FC236}">
              <a16:creationId xmlns:a16="http://schemas.microsoft.com/office/drawing/2014/main" id="{312241D7-C565-E043-80A3-41105279E0B1}"/>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27136" t="1070" r="23116" b="3743"/>
        <a:stretch/>
      </xdr:blipFill>
      <xdr:spPr bwMode="auto">
        <a:xfrm>
          <a:off x="2374900" y="57962800"/>
          <a:ext cx="1572951" cy="29857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1600200</xdr:colOff>
      <xdr:row>199</xdr:row>
      <xdr:rowOff>88900</xdr:rowOff>
    </xdr:from>
    <xdr:to>
      <xdr:col>9</xdr:col>
      <xdr:colOff>138564</xdr:colOff>
      <xdr:row>203</xdr:row>
      <xdr:rowOff>1282700</xdr:rowOff>
    </xdr:to>
    <xdr:pic>
      <xdr:nvPicPr>
        <xdr:cNvPr id="20" name="Picture 19">
          <a:extLst>
            <a:ext uri="{FF2B5EF4-FFF2-40B4-BE49-F238E27FC236}">
              <a16:creationId xmlns:a16="http://schemas.microsoft.com/office/drawing/2014/main" id="{11739E89-930E-5B4A-BE1D-A9078F636C9B}"/>
            </a:ext>
          </a:extLst>
        </xdr:cNvPr>
        <xdr:cNvPicPr>
          <a:picLocks noChangeAspect="1"/>
        </xdr:cNvPicPr>
      </xdr:nvPicPr>
      <xdr:blipFill rotWithShape="1">
        <a:blip xmlns:r="http://schemas.openxmlformats.org/officeDocument/2006/relationships" r:embed="rId4"/>
        <a:srcRect l="11388" t="26944" r="10000" b="33333"/>
        <a:stretch/>
      </xdr:blipFill>
      <xdr:spPr>
        <a:xfrm>
          <a:off x="5511800" y="58534300"/>
          <a:ext cx="3834264" cy="2006600"/>
        </a:xfrm>
        <a:prstGeom prst="rect">
          <a:avLst/>
        </a:prstGeom>
      </xdr:spPr>
    </xdr:pic>
    <xdr:clientData/>
  </xdr:twoCellAnchor>
  <xdr:oneCellAnchor>
    <xdr:from>
      <xdr:col>4</xdr:col>
      <xdr:colOff>1745684</xdr:colOff>
      <xdr:row>151</xdr:row>
      <xdr:rowOff>88900</xdr:rowOff>
    </xdr:from>
    <xdr:ext cx="1122335" cy="1308100"/>
    <xdr:pic>
      <xdr:nvPicPr>
        <xdr:cNvPr id="7" name="Picture 6">
          <a:extLst>
            <a:ext uri="{FF2B5EF4-FFF2-40B4-BE49-F238E27FC236}">
              <a16:creationId xmlns:a16="http://schemas.microsoft.com/office/drawing/2014/main" id="{33B0E3BC-F8B8-214D-B0C4-4B8DAACF6E25}"/>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657284" y="45593000"/>
          <a:ext cx="1122335" cy="13081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190501</xdr:colOff>
      <xdr:row>151</xdr:row>
      <xdr:rowOff>12700</xdr:rowOff>
    </xdr:from>
    <xdr:ext cx="1396397" cy="1269999"/>
    <xdr:pic>
      <xdr:nvPicPr>
        <xdr:cNvPr id="18" name="Picture 17">
          <a:extLst>
            <a:ext uri="{FF2B5EF4-FFF2-40B4-BE49-F238E27FC236}">
              <a16:creationId xmlns:a16="http://schemas.microsoft.com/office/drawing/2014/main" id="{73B4D8FD-FCCC-D24C-B919-684C3450F407}"/>
            </a:ext>
          </a:extLst>
        </xdr:cNvPr>
        <xdr:cNvPicPr>
          <a:picLocks noChangeAspect="1"/>
        </xdr:cNvPicPr>
      </xdr:nvPicPr>
      <xdr:blipFill rotWithShape="1">
        <a:blip xmlns:r="http://schemas.openxmlformats.org/officeDocument/2006/relationships" r:embed="rId12"/>
        <a:srcRect l="21251" t="21750" r="20749" b="25500"/>
        <a:stretch/>
      </xdr:blipFill>
      <xdr:spPr>
        <a:xfrm>
          <a:off x="4102101" y="45516800"/>
          <a:ext cx="1396397" cy="1269999"/>
        </a:xfrm>
        <a:prstGeom prst="rect">
          <a:avLst/>
        </a:prstGeom>
      </xdr:spPr>
    </xdr:pic>
    <xdr:clientData/>
  </xdr:oneCellAnchor>
  <xdr:oneCellAnchor>
    <xdr:from>
      <xdr:col>6</xdr:col>
      <xdr:colOff>114301</xdr:colOff>
      <xdr:row>151</xdr:row>
      <xdr:rowOff>101607</xdr:rowOff>
    </xdr:from>
    <xdr:ext cx="1333500" cy="1219192"/>
    <xdr:pic>
      <xdr:nvPicPr>
        <xdr:cNvPr id="21" name="Picture 20">
          <a:extLst>
            <a:ext uri="{FF2B5EF4-FFF2-40B4-BE49-F238E27FC236}">
              <a16:creationId xmlns:a16="http://schemas.microsoft.com/office/drawing/2014/main" id="{7BE1DFA0-7FF6-5B4C-9663-CD44DD1A63D8}"/>
            </a:ext>
          </a:extLst>
        </xdr:cNvPr>
        <xdr:cNvPicPr>
          <a:picLocks noChangeAspect="1"/>
        </xdr:cNvPicPr>
      </xdr:nvPicPr>
      <xdr:blipFill rotWithShape="1">
        <a:blip xmlns:r="http://schemas.openxmlformats.org/officeDocument/2006/relationships" r:embed="rId2"/>
        <a:srcRect l="2666" t="10666" r="9000" b="10000"/>
        <a:stretch/>
      </xdr:blipFill>
      <xdr:spPr>
        <a:xfrm>
          <a:off x="6807201" y="45605707"/>
          <a:ext cx="1333500" cy="1219192"/>
        </a:xfrm>
        <a:prstGeom prst="rect">
          <a:avLst/>
        </a:prstGeom>
      </xdr:spPr>
    </xdr:pic>
    <xdr:clientData/>
  </xdr:oneCellAnchor>
  <xdr:oneCellAnchor>
    <xdr:from>
      <xdr:col>8</xdr:col>
      <xdr:colOff>68682</xdr:colOff>
      <xdr:row>150</xdr:row>
      <xdr:rowOff>266700</xdr:rowOff>
    </xdr:from>
    <xdr:ext cx="936697" cy="1778000"/>
    <xdr:pic>
      <xdr:nvPicPr>
        <xdr:cNvPr id="23" name="Picture 22">
          <a:extLst>
            <a:ext uri="{FF2B5EF4-FFF2-40B4-BE49-F238E27FC236}">
              <a16:creationId xmlns:a16="http://schemas.microsoft.com/office/drawing/2014/main" id="{1623D0C7-0527-9343-A61F-A003D46DADAA}"/>
            </a:ext>
          </a:extLst>
        </xdr:cNvPr>
        <xdr:cNvPicPr>
          <a:picLocks noChangeAspect="1" noChangeArrowheads="1"/>
        </xdr:cNvPicPr>
      </xdr:nvPicPr>
      <xdr:blipFill rotWithShape="1">
        <a:blip xmlns:r="http://schemas.openxmlformats.org/officeDocument/2006/relationships" r:embed="rId18" cstate="print">
          <a:extLst>
            <a:ext uri="{28A0092B-C50C-407E-A947-70E740481C1C}">
              <a14:useLocalDpi xmlns:a14="http://schemas.microsoft.com/office/drawing/2010/main" val="0"/>
            </a:ext>
          </a:extLst>
        </a:blip>
        <a:srcRect l="27136" t="1070" r="23116" b="3743"/>
        <a:stretch/>
      </xdr:blipFill>
      <xdr:spPr bwMode="auto">
        <a:xfrm>
          <a:off x="8437982" y="45377100"/>
          <a:ext cx="936697" cy="1778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5.xml><?xml version="1.0" encoding="utf-8"?>
<xdr:wsDr xmlns:xdr="http://schemas.openxmlformats.org/drawingml/2006/spreadsheetDrawing" xmlns:a="http://schemas.openxmlformats.org/drawingml/2006/main">
  <xdr:twoCellAnchor>
    <xdr:from>
      <xdr:col>4</xdr:col>
      <xdr:colOff>190501</xdr:colOff>
      <xdr:row>15</xdr:row>
      <xdr:rowOff>1089255</xdr:rowOff>
    </xdr:from>
    <xdr:to>
      <xdr:col>5</xdr:col>
      <xdr:colOff>2438401</xdr:colOff>
      <xdr:row>17</xdr:row>
      <xdr:rowOff>3136900</xdr:rowOff>
    </xdr:to>
    <xdr:grpSp>
      <xdr:nvGrpSpPr>
        <xdr:cNvPr id="2" name="Group 1">
          <a:extLst>
            <a:ext uri="{FF2B5EF4-FFF2-40B4-BE49-F238E27FC236}">
              <a16:creationId xmlns:a16="http://schemas.microsoft.com/office/drawing/2014/main" id="{00000000-0008-0000-0600-000002000000}"/>
            </a:ext>
          </a:extLst>
        </xdr:cNvPr>
        <xdr:cNvGrpSpPr/>
      </xdr:nvGrpSpPr>
      <xdr:grpSpPr>
        <a:xfrm>
          <a:off x="1276351" y="6594705"/>
          <a:ext cx="4867275" cy="3390670"/>
          <a:chOff x="3340100" y="34226507"/>
          <a:chExt cx="4813542" cy="4356398"/>
        </a:xfrm>
      </xdr:grpSpPr>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3340100" y="34226507"/>
            <a:ext cx="2337954" cy="1905001"/>
          </a:xfrm>
          <a:prstGeom prst="rect">
            <a:avLst/>
          </a:prstGeom>
        </xdr:spPr>
      </xdr:pic>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a:stretch>
            <a:fillRect/>
          </a:stretch>
        </xdr:blipFill>
        <xdr:spPr>
          <a:xfrm>
            <a:off x="5446537" y="36106107"/>
            <a:ext cx="2707105" cy="1257300"/>
          </a:xfrm>
          <a:prstGeom prst="rect">
            <a:avLst/>
          </a:prstGeom>
        </xdr:spPr>
      </xdr:pic>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3"/>
          <a:stretch>
            <a:fillRect/>
          </a:stretch>
        </xdr:blipFill>
        <xdr:spPr>
          <a:xfrm>
            <a:off x="3581730" y="36124804"/>
            <a:ext cx="2229135" cy="1420040"/>
          </a:xfrm>
          <a:prstGeom prst="rect">
            <a:avLst/>
          </a:prstGeom>
        </xdr:spPr>
      </xdr:pic>
      <xdr:pic>
        <xdr:nvPicPr>
          <xdr:cNvPr id="6" name="Picture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4"/>
          <a:stretch>
            <a:fillRect/>
          </a:stretch>
        </xdr:blipFill>
        <xdr:spPr>
          <a:xfrm>
            <a:off x="4452764" y="37416070"/>
            <a:ext cx="2524401" cy="1166835"/>
          </a:xfrm>
          <a:prstGeom prst="rect">
            <a:avLst/>
          </a:prstGeom>
        </xdr:spPr>
      </xdr:pic>
      <xdr:pic>
        <xdr:nvPicPr>
          <xdr:cNvPr id="7" name="Picture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5"/>
          <a:stretch>
            <a:fillRect/>
          </a:stretch>
        </xdr:blipFill>
        <xdr:spPr>
          <a:xfrm>
            <a:off x="5702300" y="34393124"/>
            <a:ext cx="2438400" cy="1560576"/>
          </a:xfrm>
          <a:prstGeom prst="rect">
            <a:avLst/>
          </a:prstGeom>
        </xdr:spPr>
      </xdr:pic>
    </xdr:grpSp>
    <xdr:clientData/>
  </xdr:twoCellAnchor>
  <xdr:oneCellAnchor>
    <xdr:from>
      <xdr:col>5</xdr:col>
      <xdr:colOff>809932</xdr:colOff>
      <xdr:row>21</xdr:row>
      <xdr:rowOff>144871</xdr:rowOff>
    </xdr:from>
    <xdr:ext cx="654310" cy="1501019"/>
    <xdr:pic>
      <xdr:nvPicPr>
        <xdr:cNvPr id="8" name="Picture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6"/>
        <a:stretch>
          <a:fillRect/>
        </a:stretch>
      </xdr:blipFill>
      <xdr:spPr>
        <a:xfrm rot="20336727">
          <a:off x="4516023" y="11263144"/>
          <a:ext cx="654310" cy="1501019"/>
        </a:xfrm>
        <a:prstGeom prst="rect">
          <a:avLst/>
        </a:prstGeom>
      </xdr:spPr>
    </xdr:pic>
    <xdr:clientData/>
  </xdr:oneCellAnchor>
  <xdr:oneCellAnchor>
    <xdr:from>
      <xdr:col>5</xdr:col>
      <xdr:colOff>1626925</xdr:colOff>
      <xdr:row>20</xdr:row>
      <xdr:rowOff>138306</xdr:rowOff>
    </xdr:from>
    <xdr:ext cx="296882" cy="2539746"/>
    <xdr:pic>
      <xdr:nvPicPr>
        <xdr:cNvPr id="9" name="Picture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7"/>
        <a:stretch>
          <a:fillRect/>
        </a:stretch>
      </xdr:blipFill>
      <xdr:spPr>
        <a:xfrm rot="20437967" flipH="1">
          <a:off x="5333016" y="10702397"/>
          <a:ext cx="296882" cy="2539746"/>
        </a:xfrm>
        <a:prstGeom prst="rect">
          <a:avLst/>
        </a:prstGeom>
      </xdr:spPr>
    </xdr:pic>
    <xdr:clientData/>
  </xdr:oneCellAnchor>
  <xdr:twoCellAnchor>
    <xdr:from>
      <xdr:col>4</xdr:col>
      <xdr:colOff>625041</xdr:colOff>
      <xdr:row>37</xdr:row>
      <xdr:rowOff>63263</xdr:rowOff>
    </xdr:from>
    <xdr:to>
      <xdr:col>5</xdr:col>
      <xdr:colOff>2169621</xdr:colOff>
      <xdr:row>43</xdr:row>
      <xdr:rowOff>50800</xdr:rowOff>
    </xdr:to>
    <xdr:grpSp>
      <xdr:nvGrpSpPr>
        <xdr:cNvPr id="10" name="Group 9">
          <a:extLst>
            <a:ext uri="{FF2B5EF4-FFF2-40B4-BE49-F238E27FC236}">
              <a16:creationId xmlns:a16="http://schemas.microsoft.com/office/drawing/2014/main" id="{00000000-0008-0000-0600-00000A000000}"/>
            </a:ext>
          </a:extLst>
        </xdr:cNvPr>
        <xdr:cNvGrpSpPr/>
      </xdr:nvGrpSpPr>
      <xdr:grpSpPr>
        <a:xfrm>
          <a:off x="1710891" y="19437113"/>
          <a:ext cx="4163955" cy="1301987"/>
          <a:chOff x="3799035" y="20397468"/>
          <a:chExt cx="3932965" cy="1189181"/>
        </a:xfrm>
      </xdr:grpSpPr>
      <xdr:pic>
        <xdr:nvPicPr>
          <xdr:cNvPr id="13" name="Picture 12">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8"/>
          <a:stretch>
            <a:fillRect/>
          </a:stretch>
        </xdr:blipFill>
        <xdr:spPr>
          <a:xfrm>
            <a:off x="6378640" y="20397468"/>
            <a:ext cx="1353360" cy="1189181"/>
          </a:xfrm>
          <a:prstGeom prst="rect">
            <a:avLst/>
          </a:prstGeom>
        </xdr:spPr>
      </xdr:pic>
      <xdr:pic>
        <xdr:nvPicPr>
          <xdr:cNvPr id="14" name="Picture 13">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9"/>
          <a:stretch>
            <a:fillRect/>
          </a:stretch>
        </xdr:blipFill>
        <xdr:spPr>
          <a:xfrm>
            <a:off x="3799035" y="20522301"/>
            <a:ext cx="1470580" cy="789618"/>
          </a:xfrm>
          <a:prstGeom prst="rect">
            <a:avLst/>
          </a:prstGeom>
        </xdr:spPr>
      </xdr:pic>
      <xdr:pic>
        <xdr:nvPicPr>
          <xdr:cNvPr id="15" name="Picture 14">
            <a:extLst>
              <a:ext uri="{FF2B5EF4-FFF2-40B4-BE49-F238E27FC236}">
                <a16:creationId xmlns:a16="http://schemas.microsoft.com/office/drawing/2014/main" id="{00000000-0008-0000-0600-00000F000000}"/>
              </a:ext>
            </a:extLst>
          </xdr:cNvPr>
          <xdr:cNvPicPr>
            <a:picLocks noChangeAspect="1"/>
          </xdr:cNvPicPr>
        </xdr:nvPicPr>
        <xdr:blipFill>
          <a:blip xmlns:r="http://schemas.openxmlformats.org/officeDocument/2006/relationships" r:embed="rId10"/>
          <a:stretch>
            <a:fillRect/>
          </a:stretch>
        </xdr:blipFill>
        <xdr:spPr>
          <a:xfrm rot="1426155">
            <a:off x="5414321" y="20677155"/>
            <a:ext cx="777623" cy="583217"/>
          </a:xfrm>
          <a:prstGeom prst="rect">
            <a:avLst/>
          </a:prstGeom>
        </xdr:spPr>
      </xdr:pic>
    </xdr:grpSp>
    <xdr:clientData/>
  </xdr:twoCellAnchor>
  <xdr:twoCellAnchor>
    <xdr:from>
      <xdr:col>5</xdr:col>
      <xdr:colOff>770082</xdr:colOff>
      <xdr:row>45</xdr:row>
      <xdr:rowOff>138574</xdr:rowOff>
    </xdr:from>
    <xdr:to>
      <xdr:col>6</xdr:col>
      <xdr:colOff>125980</xdr:colOff>
      <xdr:row>47</xdr:row>
      <xdr:rowOff>1573553</xdr:rowOff>
    </xdr:to>
    <xdr:grpSp>
      <xdr:nvGrpSpPr>
        <xdr:cNvPr id="16" name="Group 15">
          <a:extLst>
            <a:ext uri="{FF2B5EF4-FFF2-40B4-BE49-F238E27FC236}">
              <a16:creationId xmlns:a16="http://schemas.microsoft.com/office/drawing/2014/main" id="{00000000-0008-0000-0600-000010000000}"/>
            </a:ext>
          </a:extLst>
        </xdr:cNvPr>
        <xdr:cNvGrpSpPr/>
      </xdr:nvGrpSpPr>
      <xdr:grpSpPr>
        <a:xfrm>
          <a:off x="4475307" y="21312649"/>
          <a:ext cx="2403898" cy="1825504"/>
          <a:chOff x="6065708" y="24977596"/>
          <a:chExt cx="2397621" cy="1968699"/>
        </a:xfrm>
      </xdr:grpSpPr>
      <xdr:grpSp>
        <xdr:nvGrpSpPr>
          <xdr:cNvPr id="17" name="Group 16">
            <a:extLst>
              <a:ext uri="{FF2B5EF4-FFF2-40B4-BE49-F238E27FC236}">
                <a16:creationId xmlns:a16="http://schemas.microsoft.com/office/drawing/2014/main" id="{00000000-0008-0000-0600-000011000000}"/>
              </a:ext>
            </a:extLst>
          </xdr:cNvPr>
          <xdr:cNvGrpSpPr/>
        </xdr:nvGrpSpPr>
        <xdr:grpSpPr>
          <a:xfrm>
            <a:off x="6065708" y="25106303"/>
            <a:ext cx="1049338" cy="1199167"/>
            <a:chOff x="3544352" y="51495321"/>
            <a:chExt cx="1388520" cy="1501048"/>
          </a:xfrm>
        </xdr:grpSpPr>
        <xdr:pic>
          <xdr:nvPicPr>
            <xdr:cNvPr id="20" name="Picture 19">
              <a:extLst>
                <a:ext uri="{FF2B5EF4-FFF2-40B4-BE49-F238E27FC236}">
                  <a16:creationId xmlns:a16="http://schemas.microsoft.com/office/drawing/2014/main" id="{00000000-0008-0000-0600-000014000000}"/>
                </a:ext>
              </a:extLst>
            </xdr:cNvPr>
            <xdr:cNvPicPr>
              <a:picLocks noChangeAspect="1"/>
            </xdr:cNvPicPr>
          </xdr:nvPicPr>
          <xdr:blipFill>
            <a:blip xmlns:r="http://schemas.openxmlformats.org/officeDocument/2006/relationships" r:embed="rId11"/>
            <a:stretch>
              <a:fillRect/>
            </a:stretch>
          </xdr:blipFill>
          <xdr:spPr>
            <a:xfrm>
              <a:off x="4051528" y="51495321"/>
              <a:ext cx="881344" cy="1362078"/>
            </a:xfrm>
            <a:prstGeom prst="rect">
              <a:avLst/>
            </a:prstGeom>
          </xdr:spPr>
        </xdr:pic>
        <xdr:pic>
          <xdr:nvPicPr>
            <xdr:cNvPr id="21" name="Picture 20">
              <a:extLst>
                <a:ext uri="{FF2B5EF4-FFF2-40B4-BE49-F238E27FC236}">
                  <a16:creationId xmlns:a16="http://schemas.microsoft.com/office/drawing/2014/main" id="{00000000-0008-0000-0600-000015000000}"/>
                </a:ext>
              </a:extLst>
            </xdr:cNvPr>
            <xdr:cNvPicPr>
              <a:picLocks noChangeAspect="1"/>
            </xdr:cNvPicPr>
          </xdr:nvPicPr>
          <xdr:blipFill>
            <a:blip xmlns:r="http://schemas.openxmlformats.org/officeDocument/2006/relationships" r:embed="rId12"/>
            <a:stretch>
              <a:fillRect/>
            </a:stretch>
          </xdr:blipFill>
          <xdr:spPr>
            <a:xfrm>
              <a:off x="3544352" y="51621865"/>
              <a:ext cx="889385" cy="1374504"/>
            </a:xfrm>
            <a:prstGeom prst="rect">
              <a:avLst/>
            </a:prstGeom>
          </xdr:spPr>
        </xdr:pic>
      </xdr:grpSp>
      <xdr:pic>
        <xdr:nvPicPr>
          <xdr:cNvPr id="18" name="Picture 17">
            <a:extLst>
              <a:ext uri="{FF2B5EF4-FFF2-40B4-BE49-F238E27FC236}">
                <a16:creationId xmlns:a16="http://schemas.microsoft.com/office/drawing/2014/main" id="{00000000-0008-0000-0600-000012000000}"/>
              </a:ext>
            </a:extLst>
          </xdr:cNvPr>
          <xdr:cNvPicPr>
            <a:picLocks noChangeAspect="1"/>
          </xdr:cNvPicPr>
        </xdr:nvPicPr>
        <xdr:blipFill>
          <a:blip xmlns:r="http://schemas.openxmlformats.org/officeDocument/2006/relationships" r:embed="rId13"/>
          <a:stretch>
            <a:fillRect/>
          </a:stretch>
        </xdr:blipFill>
        <xdr:spPr>
          <a:xfrm>
            <a:off x="7049762" y="24977596"/>
            <a:ext cx="1413567" cy="1308001"/>
          </a:xfrm>
          <a:prstGeom prst="rect">
            <a:avLst/>
          </a:prstGeom>
        </xdr:spPr>
      </xdr:pic>
      <xdr:pic>
        <xdr:nvPicPr>
          <xdr:cNvPr id="19" name="Picture 18">
            <a:extLst>
              <a:ext uri="{FF2B5EF4-FFF2-40B4-BE49-F238E27FC236}">
                <a16:creationId xmlns:a16="http://schemas.microsoft.com/office/drawing/2014/main" id="{00000000-0008-0000-0600-000013000000}"/>
              </a:ext>
            </a:extLst>
          </xdr:cNvPr>
          <xdr:cNvPicPr>
            <a:picLocks noChangeAspect="1"/>
          </xdr:cNvPicPr>
        </xdr:nvPicPr>
        <xdr:blipFill>
          <a:blip xmlns:r="http://schemas.openxmlformats.org/officeDocument/2006/relationships" r:embed="rId14"/>
          <a:stretch>
            <a:fillRect/>
          </a:stretch>
        </xdr:blipFill>
        <xdr:spPr>
          <a:xfrm>
            <a:off x="6976965" y="26343133"/>
            <a:ext cx="517162" cy="603162"/>
          </a:xfrm>
          <a:prstGeom prst="rect">
            <a:avLst/>
          </a:prstGeom>
        </xdr:spPr>
      </xdr:pic>
    </xdr:grpSp>
    <xdr:clientData/>
  </xdr:twoCellAnchor>
  <xdr:twoCellAnchor>
    <xdr:from>
      <xdr:col>5</xdr:col>
      <xdr:colOff>954869</xdr:colOff>
      <xdr:row>49</xdr:row>
      <xdr:rowOff>3790</xdr:rowOff>
    </xdr:from>
    <xdr:to>
      <xdr:col>5</xdr:col>
      <xdr:colOff>2407591</xdr:colOff>
      <xdr:row>51</xdr:row>
      <xdr:rowOff>1034337</xdr:rowOff>
    </xdr:to>
    <xdr:grpSp>
      <xdr:nvGrpSpPr>
        <xdr:cNvPr id="22" name="Group 21">
          <a:extLst>
            <a:ext uri="{FF2B5EF4-FFF2-40B4-BE49-F238E27FC236}">
              <a16:creationId xmlns:a16="http://schemas.microsoft.com/office/drawing/2014/main" id="{00000000-0008-0000-0600-000016000000}"/>
            </a:ext>
          </a:extLst>
        </xdr:cNvPr>
        <xdr:cNvGrpSpPr/>
      </xdr:nvGrpSpPr>
      <xdr:grpSpPr>
        <a:xfrm>
          <a:off x="4660094" y="23501965"/>
          <a:ext cx="1452722" cy="1382972"/>
          <a:chOff x="4648310" y="54891451"/>
          <a:chExt cx="1458089" cy="1667308"/>
        </a:xfrm>
      </xdr:grpSpPr>
      <xdr:pic>
        <xdr:nvPicPr>
          <xdr:cNvPr id="23" name="Picture 22">
            <a:extLst>
              <a:ext uri="{FF2B5EF4-FFF2-40B4-BE49-F238E27FC236}">
                <a16:creationId xmlns:a16="http://schemas.microsoft.com/office/drawing/2014/main" id="{00000000-0008-0000-0600-000017000000}"/>
              </a:ext>
            </a:extLst>
          </xdr:cNvPr>
          <xdr:cNvPicPr>
            <a:picLocks noChangeAspect="1"/>
          </xdr:cNvPicPr>
        </xdr:nvPicPr>
        <xdr:blipFill>
          <a:blip xmlns:r="http://schemas.openxmlformats.org/officeDocument/2006/relationships" r:embed="rId15"/>
          <a:stretch>
            <a:fillRect/>
          </a:stretch>
        </xdr:blipFill>
        <xdr:spPr>
          <a:xfrm>
            <a:off x="4648310" y="54891451"/>
            <a:ext cx="588462" cy="1667308"/>
          </a:xfrm>
          <a:prstGeom prst="rect">
            <a:avLst/>
          </a:prstGeom>
        </xdr:spPr>
      </xdr:pic>
      <xdr:pic>
        <xdr:nvPicPr>
          <xdr:cNvPr id="24" name="Picture 23">
            <a:extLst>
              <a:ext uri="{FF2B5EF4-FFF2-40B4-BE49-F238E27FC236}">
                <a16:creationId xmlns:a16="http://schemas.microsoft.com/office/drawing/2014/main" id="{00000000-0008-0000-0600-000018000000}"/>
              </a:ext>
            </a:extLst>
          </xdr:cNvPr>
          <xdr:cNvPicPr>
            <a:picLocks noChangeAspect="1"/>
          </xdr:cNvPicPr>
        </xdr:nvPicPr>
        <xdr:blipFill>
          <a:blip xmlns:r="http://schemas.openxmlformats.org/officeDocument/2006/relationships" r:embed="rId16"/>
          <a:stretch>
            <a:fillRect/>
          </a:stretch>
        </xdr:blipFill>
        <xdr:spPr>
          <a:xfrm>
            <a:off x="5256106" y="55061450"/>
            <a:ext cx="850293" cy="1398868"/>
          </a:xfrm>
          <a:prstGeom prst="rect">
            <a:avLst/>
          </a:prstGeom>
        </xdr:spPr>
      </xdr:pic>
    </xdr:grpSp>
    <xdr:clientData/>
  </xdr:twoCellAnchor>
  <xdr:oneCellAnchor>
    <xdr:from>
      <xdr:col>5</xdr:col>
      <xdr:colOff>672793</xdr:colOff>
      <xdr:row>57</xdr:row>
      <xdr:rowOff>92390</xdr:rowOff>
    </xdr:from>
    <xdr:ext cx="2162014" cy="1636957"/>
    <xdr:pic>
      <xdr:nvPicPr>
        <xdr:cNvPr id="25" name="Picture 24">
          <a:extLst>
            <a:ext uri="{FF2B5EF4-FFF2-40B4-BE49-F238E27FC236}">
              <a16:creationId xmlns:a16="http://schemas.microsoft.com/office/drawing/2014/main" id="{00000000-0008-0000-0600-000019000000}"/>
            </a:ext>
          </a:extLst>
        </xdr:cNvPr>
        <xdr:cNvPicPr>
          <a:picLocks noChangeAspect="1"/>
        </xdr:cNvPicPr>
      </xdr:nvPicPr>
      <xdr:blipFill>
        <a:blip xmlns:r="http://schemas.openxmlformats.org/officeDocument/2006/relationships" r:embed="rId17"/>
        <a:stretch>
          <a:fillRect/>
        </a:stretch>
      </xdr:blipFill>
      <xdr:spPr>
        <a:xfrm rot="521014">
          <a:off x="4378884" y="27307913"/>
          <a:ext cx="2162014" cy="1636957"/>
        </a:xfrm>
        <a:prstGeom prst="rect">
          <a:avLst/>
        </a:prstGeom>
      </xdr:spPr>
    </xdr:pic>
    <xdr:clientData/>
  </xdr:oneCellAnchor>
  <xdr:oneCellAnchor>
    <xdr:from>
      <xdr:col>5</xdr:col>
      <xdr:colOff>1058656</xdr:colOff>
      <xdr:row>73</xdr:row>
      <xdr:rowOff>49645</xdr:rowOff>
    </xdr:from>
    <xdr:ext cx="919345" cy="1901823"/>
    <xdr:pic>
      <xdr:nvPicPr>
        <xdr:cNvPr id="26" name="Picture 25">
          <a:extLst>
            <a:ext uri="{FF2B5EF4-FFF2-40B4-BE49-F238E27FC236}">
              <a16:creationId xmlns:a16="http://schemas.microsoft.com/office/drawing/2014/main" id="{00000000-0008-0000-0600-00001A000000}"/>
            </a:ext>
          </a:extLst>
        </xdr:cNvPr>
        <xdr:cNvPicPr>
          <a:picLocks noChangeAspect="1"/>
        </xdr:cNvPicPr>
      </xdr:nvPicPr>
      <xdr:blipFill>
        <a:blip xmlns:r="http://schemas.openxmlformats.org/officeDocument/2006/relationships" r:embed="rId18"/>
        <a:stretch>
          <a:fillRect/>
        </a:stretch>
      </xdr:blipFill>
      <xdr:spPr>
        <a:xfrm rot="19333472">
          <a:off x="4764747" y="39211827"/>
          <a:ext cx="919345" cy="1901823"/>
        </a:xfrm>
        <a:prstGeom prst="rect">
          <a:avLst/>
        </a:prstGeom>
      </xdr:spPr>
    </xdr:pic>
    <xdr:clientData/>
  </xdr:oneCellAnchor>
  <xdr:oneCellAnchor>
    <xdr:from>
      <xdr:col>5</xdr:col>
      <xdr:colOff>1484173</xdr:colOff>
      <xdr:row>75</xdr:row>
      <xdr:rowOff>1652098</xdr:rowOff>
    </xdr:from>
    <xdr:ext cx="271009" cy="2646308"/>
    <xdr:pic>
      <xdr:nvPicPr>
        <xdr:cNvPr id="27" name="Picture 26">
          <a:extLst>
            <a:ext uri="{FF2B5EF4-FFF2-40B4-BE49-F238E27FC236}">
              <a16:creationId xmlns:a16="http://schemas.microsoft.com/office/drawing/2014/main" id="{00000000-0008-0000-0600-00001B000000}"/>
            </a:ext>
          </a:extLst>
        </xdr:cNvPr>
        <xdr:cNvPicPr>
          <a:picLocks noChangeAspect="1"/>
        </xdr:cNvPicPr>
      </xdr:nvPicPr>
      <xdr:blipFill>
        <a:blip xmlns:r="http://schemas.openxmlformats.org/officeDocument/2006/relationships" r:embed="rId7"/>
        <a:stretch>
          <a:fillRect/>
        </a:stretch>
      </xdr:blipFill>
      <xdr:spPr>
        <a:xfrm rot="19885827">
          <a:off x="5190264" y="41322280"/>
          <a:ext cx="271009" cy="2646308"/>
        </a:xfrm>
        <a:prstGeom prst="rect">
          <a:avLst/>
        </a:prstGeom>
      </xdr:spPr>
    </xdr:pic>
    <xdr:clientData/>
  </xdr:oneCellAnchor>
  <xdr:twoCellAnchor>
    <xdr:from>
      <xdr:col>5</xdr:col>
      <xdr:colOff>1031966</xdr:colOff>
      <xdr:row>80</xdr:row>
      <xdr:rowOff>211915</xdr:rowOff>
    </xdr:from>
    <xdr:to>
      <xdr:col>5</xdr:col>
      <xdr:colOff>2603606</xdr:colOff>
      <xdr:row>85</xdr:row>
      <xdr:rowOff>173645</xdr:rowOff>
    </xdr:to>
    <xdr:grpSp>
      <xdr:nvGrpSpPr>
        <xdr:cNvPr id="28" name="Group 27">
          <a:extLst>
            <a:ext uri="{FF2B5EF4-FFF2-40B4-BE49-F238E27FC236}">
              <a16:creationId xmlns:a16="http://schemas.microsoft.com/office/drawing/2014/main" id="{00000000-0008-0000-0600-00001C000000}"/>
            </a:ext>
          </a:extLst>
        </xdr:cNvPr>
        <xdr:cNvGrpSpPr/>
      </xdr:nvGrpSpPr>
      <xdr:grpSpPr>
        <a:xfrm>
          <a:off x="4737191" y="41969515"/>
          <a:ext cx="1571640" cy="2666830"/>
          <a:chOff x="4512690" y="49571734"/>
          <a:chExt cx="1571640" cy="2713717"/>
        </a:xfrm>
      </xdr:grpSpPr>
      <xdr:pic>
        <xdr:nvPicPr>
          <xdr:cNvPr id="29" name="Picture 28">
            <a:extLst>
              <a:ext uri="{FF2B5EF4-FFF2-40B4-BE49-F238E27FC236}">
                <a16:creationId xmlns:a16="http://schemas.microsoft.com/office/drawing/2014/main" id="{00000000-0008-0000-0600-00001D000000}"/>
              </a:ext>
            </a:extLst>
          </xdr:cNvPr>
          <xdr:cNvPicPr>
            <a:picLocks noChangeAspect="1"/>
          </xdr:cNvPicPr>
        </xdr:nvPicPr>
        <xdr:blipFill>
          <a:blip xmlns:r="http://schemas.openxmlformats.org/officeDocument/2006/relationships" r:embed="rId19"/>
          <a:stretch>
            <a:fillRect/>
          </a:stretch>
        </xdr:blipFill>
        <xdr:spPr>
          <a:xfrm rot="20294974">
            <a:off x="4994249" y="49737257"/>
            <a:ext cx="1090081" cy="1090950"/>
          </a:xfrm>
          <a:prstGeom prst="rect">
            <a:avLst/>
          </a:prstGeom>
        </xdr:spPr>
      </xdr:pic>
      <xdr:sp macro="" textlink="">
        <xdr:nvSpPr>
          <xdr:cNvPr id="30" name="Arc 29">
            <a:extLst>
              <a:ext uri="{FF2B5EF4-FFF2-40B4-BE49-F238E27FC236}">
                <a16:creationId xmlns:a16="http://schemas.microsoft.com/office/drawing/2014/main" id="{00000000-0008-0000-0600-00001E000000}"/>
              </a:ext>
            </a:extLst>
          </xdr:cNvPr>
          <xdr:cNvSpPr/>
        </xdr:nvSpPr>
        <xdr:spPr>
          <a:xfrm rot="6245869">
            <a:off x="4355534" y="50090581"/>
            <a:ext cx="1220584" cy="861877"/>
          </a:xfrm>
          <a:prstGeom prst="arc">
            <a:avLst/>
          </a:prstGeom>
          <a:ln w="31750">
            <a:solidFill>
              <a:schemeClr val="tx1"/>
            </a:solidFill>
            <a:headEnd type="triangle"/>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pic>
        <xdr:nvPicPr>
          <xdr:cNvPr id="31" name="Picture 30">
            <a:extLst>
              <a:ext uri="{FF2B5EF4-FFF2-40B4-BE49-F238E27FC236}">
                <a16:creationId xmlns:a16="http://schemas.microsoft.com/office/drawing/2014/main" id="{00000000-0008-0000-0600-00001F000000}"/>
              </a:ext>
            </a:extLst>
          </xdr:cNvPr>
          <xdr:cNvPicPr>
            <a:picLocks noChangeAspect="1"/>
          </xdr:cNvPicPr>
        </xdr:nvPicPr>
        <xdr:blipFill>
          <a:blip xmlns:r="http://schemas.openxmlformats.org/officeDocument/2006/relationships" r:embed="rId20"/>
          <a:stretch>
            <a:fillRect/>
          </a:stretch>
        </xdr:blipFill>
        <xdr:spPr>
          <a:xfrm rot="20078467" flipH="1">
            <a:off x="4512690" y="49571734"/>
            <a:ext cx="312591" cy="2713717"/>
          </a:xfrm>
          <a:prstGeom prst="rect">
            <a:avLst/>
          </a:prstGeom>
        </xdr:spPr>
      </xdr:pic>
    </xdr:grpSp>
    <xdr:clientData/>
  </xdr:twoCellAnchor>
  <xdr:twoCellAnchor>
    <xdr:from>
      <xdr:col>5</xdr:col>
      <xdr:colOff>97541</xdr:colOff>
      <xdr:row>85</xdr:row>
      <xdr:rowOff>211926</xdr:rowOff>
    </xdr:from>
    <xdr:to>
      <xdr:col>5</xdr:col>
      <xdr:colOff>2454562</xdr:colOff>
      <xdr:row>89</xdr:row>
      <xdr:rowOff>111983</xdr:rowOff>
    </xdr:to>
    <xdr:grpSp>
      <xdr:nvGrpSpPr>
        <xdr:cNvPr id="32" name="Group 31">
          <a:extLst>
            <a:ext uri="{FF2B5EF4-FFF2-40B4-BE49-F238E27FC236}">
              <a16:creationId xmlns:a16="http://schemas.microsoft.com/office/drawing/2014/main" id="{00000000-0008-0000-0600-000020000000}"/>
            </a:ext>
          </a:extLst>
        </xdr:cNvPr>
        <xdr:cNvGrpSpPr/>
      </xdr:nvGrpSpPr>
      <xdr:grpSpPr>
        <a:xfrm>
          <a:off x="3802766" y="44674626"/>
          <a:ext cx="2357021" cy="2224157"/>
          <a:chOff x="5310317" y="51230504"/>
          <a:chExt cx="2357021" cy="2224602"/>
        </a:xfrm>
      </xdr:grpSpPr>
      <xdr:pic>
        <xdr:nvPicPr>
          <xdr:cNvPr id="33" name="Picture 32">
            <a:extLst>
              <a:ext uri="{FF2B5EF4-FFF2-40B4-BE49-F238E27FC236}">
                <a16:creationId xmlns:a16="http://schemas.microsoft.com/office/drawing/2014/main" id="{00000000-0008-0000-0600-000021000000}"/>
              </a:ext>
            </a:extLst>
          </xdr:cNvPr>
          <xdr:cNvPicPr>
            <a:picLocks noChangeAspect="1"/>
          </xdr:cNvPicPr>
        </xdr:nvPicPr>
        <xdr:blipFill>
          <a:blip xmlns:r="http://schemas.openxmlformats.org/officeDocument/2006/relationships" r:embed="rId21"/>
          <a:stretch>
            <a:fillRect/>
          </a:stretch>
        </xdr:blipFill>
        <xdr:spPr>
          <a:xfrm rot="2014842">
            <a:off x="5310317" y="51370161"/>
            <a:ext cx="885182" cy="742751"/>
          </a:xfrm>
          <a:prstGeom prst="rect">
            <a:avLst/>
          </a:prstGeom>
        </xdr:spPr>
      </xdr:pic>
      <xdr:pic>
        <xdr:nvPicPr>
          <xdr:cNvPr id="34" name="Picture 33">
            <a:extLst>
              <a:ext uri="{FF2B5EF4-FFF2-40B4-BE49-F238E27FC236}">
                <a16:creationId xmlns:a16="http://schemas.microsoft.com/office/drawing/2014/main" id="{00000000-0008-0000-0600-000022000000}"/>
              </a:ext>
            </a:extLst>
          </xdr:cNvPr>
          <xdr:cNvPicPr>
            <a:picLocks noChangeAspect="1"/>
          </xdr:cNvPicPr>
        </xdr:nvPicPr>
        <xdr:blipFill>
          <a:blip xmlns:r="http://schemas.openxmlformats.org/officeDocument/2006/relationships" r:embed="rId22"/>
          <a:stretch>
            <a:fillRect/>
          </a:stretch>
        </xdr:blipFill>
        <xdr:spPr>
          <a:xfrm rot="1611876">
            <a:off x="6624454" y="52208947"/>
            <a:ext cx="914010" cy="772266"/>
          </a:xfrm>
          <a:prstGeom prst="rect">
            <a:avLst/>
          </a:prstGeom>
        </xdr:spPr>
      </xdr:pic>
      <xdr:sp macro="" textlink="">
        <xdr:nvSpPr>
          <xdr:cNvPr id="35" name="Arc 34">
            <a:extLst>
              <a:ext uri="{FF2B5EF4-FFF2-40B4-BE49-F238E27FC236}">
                <a16:creationId xmlns:a16="http://schemas.microsoft.com/office/drawing/2014/main" id="{00000000-0008-0000-0600-000023000000}"/>
              </a:ext>
            </a:extLst>
          </xdr:cNvPr>
          <xdr:cNvSpPr/>
        </xdr:nvSpPr>
        <xdr:spPr>
          <a:xfrm rot="1975564" flipH="1" flipV="1">
            <a:off x="6726042" y="51507012"/>
            <a:ext cx="828075" cy="968400"/>
          </a:xfrm>
          <a:prstGeom prst="arc">
            <a:avLst>
              <a:gd name="adj1" fmla="val 15006292"/>
              <a:gd name="adj2" fmla="val 382737"/>
            </a:avLst>
          </a:prstGeom>
          <a:ln w="31750">
            <a:solidFill>
              <a:schemeClr val="tx1"/>
            </a:solidFill>
            <a:headEnd type="none"/>
            <a:tailEnd type="triangle"/>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sp macro="" textlink="">
        <xdr:nvSpPr>
          <xdr:cNvPr id="36" name="Arc 35">
            <a:extLst>
              <a:ext uri="{FF2B5EF4-FFF2-40B4-BE49-F238E27FC236}">
                <a16:creationId xmlns:a16="http://schemas.microsoft.com/office/drawing/2014/main" id="{00000000-0008-0000-0600-000024000000}"/>
              </a:ext>
            </a:extLst>
          </xdr:cNvPr>
          <xdr:cNvSpPr/>
        </xdr:nvSpPr>
        <xdr:spPr>
          <a:xfrm rot="17770382">
            <a:off x="6103820" y="52371125"/>
            <a:ext cx="1073451" cy="1094512"/>
          </a:xfrm>
          <a:prstGeom prst="arc">
            <a:avLst>
              <a:gd name="adj1" fmla="val 16200000"/>
              <a:gd name="adj2" fmla="val 848061"/>
            </a:avLst>
          </a:prstGeom>
          <a:ln w="31750">
            <a:solidFill>
              <a:schemeClr val="tx1"/>
            </a:solidFill>
            <a:headEnd type="triangle"/>
            <a:tailEnd type="none"/>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pic>
        <xdr:nvPicPr>
          <xdr:cNvPr id="37" name="Picture 36">
            <a:extLst>
              <a:ext uri="{FF2B5EF4-FFF2-40B4-BE49-F238E27FC236}">
                <a16:creationId xmlns:a16="http://schemas.microsoft.com/office/drawing/2014/main" id="{00000000-0008-0000-0600-000025000000}"/>
              </a:ext>
            </a:extLst>
          </xdr:cNvPr>
          <xdr:cNvPicPr>
            <a:picLocks noChangeAspect="1"/>
          </xdr:cNvPicPr>
        </xdr:nvPicPr>
        <xdr:blipFill rotWithShape="1">
          <a:blip xmlns:r="http://schemas.openxmlformats.org/officeDocument/2006/relationships" r:embed="rId23"/>
          <a:srcRect r="19342" b="60883"/>
          <a:stretch/>
        </xdr:blipFill>
        <xdr:spPr>
          <a:xfrm>
            <a:off x="6316519" y="51230504"/>
            <a:ext cx="1350819" cy="797333"/>
          </a:xfrm>
          <a:prstGeom prst="rect">
            <a:avLst/>
          </a:prstGeom>
        </xdr:spPr>
      </xdr:pic>
    </xdr:grpSp>
    <xdr:clientData/>
  </xdr:twoCellAnchor>
  <xdr:twoCellAnchor>
    <xdr:from>
      <xdr:col>4</xdr:col>
      <xdr:colOff>7474</xdr:colOff>
      <xdr:row>69</xdr:row>
      <xdr:rowOff>13682</xdr:rowOff>
    </xdr:from>
    <xdr:to>
      <xdr:col>5</xdr:col>
      <xdr:colOff>3023753</xdr:colOff>
      <xdr:row>69</xdr:row>
      <xdr:rowOff>4083633</xdr:rowOff>
    </xdr:to>
    <xdr:grpSp>
      <xdr:nvGrpSpPr>
        <xdr:cNvPr id="50" name="Group 49">
          <a:extLst>
            <a:ext uri="{FF2B5EF4-FFF2-40B4-BE49-F238E27FC236}">
              <a16:creationId xmlns:a16="http://schemas.microsoft.com/office/drawing/2014/main" id="{00000000-0008-0000-0600-000032000000}"/>
            </a:ext>
          </a:extLst>
        </xdr:cNvPr>
        <xdr:cNvGrpSpPr/>
      </xdr:nvGrpSpPr>
      <xdr:grpSpPr>
        <a:xfrm>
          <a:off x="1093324" y="32465357"/>
          <a:ext cx="5635654" cy="4069951"/>
          <a:chOff x="867317" y="38679492"/>
          <a:chExt cx="4893663" cy="3671740"/>
        </a:xfrm>
      </xdr:grpSpPr>
      <xdr:pic>
        <xdr:nvPicPr>
          <xdr:cNvPr id="51" name="Picture 50">
            <a:extLst>
              <a:ext uri="{FF2B5EF4-FFF2-40B4-BE49-F238E27FC236}">
                <a16:creationId xmlns:a16="http://schemas.microsoft.com/office/drawing/2014/main" id="{00000000-0008-0000-0600-000033000000}"/>
              </a:ext>
            </a:extLst>
          </xdr:cNvPr>
          <xdr:cNvPicPr>
            <a:picLocks noChangeAspect="1"/>
          </xdr:cNvPicPr>
        </xdr:nvPicPr>
        <xdr:blipFill>
          <a:blip xmlns:r="http://schemas.openxmlformats.org/officeDocument/2006/relationships" r:embed="rId24"/>
          <a:stretch>
            <a:fillRect/>
          </a:stretch>
        </xdr:blipFill>
        <xdr:spPr>
          <a:xfrm>
            <a:off x="1079740" y="38679492"/>
            <a:ext cx="1459049" cy="1199581"/>
          </a:xfrm>
          <a:prstGeom prst="rect">
            <a:avLst/>
          </a:prstGeom>
        </xdr:spPr>
      </xdr:pic>
      <xdr:pic>
        <xdr:nvPicPr>
          <xdr:cNvPr id="52" name="Picture 51">
            <a:extLst>
              <a:ext uri="{FF2B5EF4-FFF2-40B4-BE49-F238E27FC236}">
                <a16:creationId xmlns:a16="http://schemas.microsoft.com/office/drawing/2014/main" id="{00000000-0008-0000-0600-000034000000}"/>
              </a:ext>
            </a:extLst>
          </xdr:cNvPr>
          <xdr:cNvPicPr>
            <a:picLocks noChangeAspect="1"/>
          </xdr:cNvPicPr>
        </xdr:nvPicPr>
        <xdr:blipFill>
          <a:blip xmlns:r="http://schemas.openxmlformats.org/officeDocument/2006/relationships" r:embed="rId3"/>
          <a:stretch>
            <a:fillRect/>
          </a:stretch>
        </xdr:blipFill>
        <xdr:spPr>
          <a:xfrm>
            <a:off x="1941955" y="40747289"/>
            <a:ext cx="2466464" cy="1571340"/>
          </a:xfrm>
          <a:prstGeom prst="rect">
            <a:avLst/>
          </a:prstGeom>
        </xdr:spPr>
      </xdr:pic>
      <xdr:pic>
        <xdr:nvPicPr>
          <xdr:cNvPr id="53" name="Picture 52">
            <a:extLst>
              <a:ext uri="{FF2B5EF4-FFF2-40B4-BE49-F238E27FC236}">
                <a16:creationId xmlns:a16="http://schemas.microsoft.com/office/drawing/2014/main" id="{00000000-0008-0000-0600-000035000000}"/>
              </a:ext>
            </a:extLst>
          </xdr:cNvPr>
          <xdr:cNvPicPr>
            <a:picLocks noChangeAspect="1"/>
          </xdr:cNvPicPr>
        </xdr:nvPicPr>
        <xdr:blipFill rotWithShape="1">
          <a:blip xmlns:r="http://schemas.openxmlformats.org/officeDocument/2006/relationships" r:embed="rId25"/>
          <a:srcRect l="22597" r="3362" b="24145"/>
          <a:stretch/>
        </xdr:blipFill>
        <xdr:spPr>
          <a:xfrm>
            <a:off x="3024753" y="38709639"/>
            <a:ext cx="1553536" cy="1407392"/>
          </a:xfrm>
          <a:prstGeom prst="rect">
            <a:avLst/>
          </a:prstGeom>
        </xdr:spPr>
      </xdr:pic>
      <xdr:pic>
        <xdr:nvPicPr>
          <xdr:cNvPr id="54" name="Picture 53">
            <a:extLst>
              <a:ext uri="{FF2B5EF4-FFF2-40B4-BE49-F238E27FC236}">
                <a16:creationId xmlns:a16="http://schemas.microsoft.com/office/drawing/2014/main" id="{00000000-0008-0000-0600-000036000000}"/>
              </a:ext>
            </a:extLst>
          </xdr:cNvPr>
          <xdr:cNvPicPr>
            <a:picLocks noChangeAspect="1"/>
          </xdr:cNvPicPr>
        </xdr:nvPicPr>
        <xdr:blipFill>
          <a:blip xmlns:r="http://schemas.openxmlformats.org/officeDocument/2006/relationships" r:embed="rId26"/>
          <a:stretch>
            <a:fillRect/>
          </a:stretch>
        </xdr:blipFill>
        <xdr:spPr>
          <a:xfrm>
            <a:off x="4428130" y="39946370"/>
            <a:ext cx="1332850" cy="856677"/>
          </a:xfrm>
          <a:prstGeom prst="rect">
            <a:avLst/>
          </a:prstGeom>
        </xdr:spPr>
      </xdr:pic>
      <xdr:pic>
        <xdr:nvPicPr>
          <xdr:cNvPr id="55" name="Picture 54">
            <a:extLst>
              <a:ext uri="{FF2B5EF4-FFF2-40B4-BE49-F238E27FC236}">
                <a16:creationId xmlns:a16="http://schemas.microsoft.com/office/drawing/2014/main" id="{00000000-0008-0000-0600-000037000000}"/>
              </a:ext>
            </a:extLst>
          </xdr:cNvPr>
          <xdr:cNvPicPr>
            <a:picLocks noChangeAspect="1"/>
          </xdr:cNvPicPr>
        </xdr:nvPicPr>
        <xdr:blipFill rotWithShape="1">
          <a:blip xmlns:r="http://schemas.openxmlformats.org/officeDocument/2006/relationships" r:embed="rId27"/>
          <a:srcRect r="18718" b="69538"/>
          <a:stretch/>
        </xdr:blipFill>
        <xdr:spPr>
          <a:xfrm>
            <a:off x="3810668" y="41067748"/>
            <a:ext cx="1669676" cy="767895"/>
          </a:xfrm>
          <a:prstGeom prst="rect">
            <a:avLst/>
          </a:prstGeom>
        </xdr:spPr>
      </xdr:pic>
      <xdr:pic>
        <xdr:nvPicPr>
          <xdr:cNvPr id="56" name="Picture 55">
            <a:extLst>
              <a:ext uri="{FF2B5EF4-FFF2-40B4-BE49-F238E27FC236}">
                <a16:creationId xmlns:a16="http://schemas.microsoft.com/office/drawing/2014/main" id="{00000000-0008-0000-0600-000038000000}"/>
              </a:ext>
            </a:extLst>
          </xdr:cNvPr>
          <xdr:cNvPicPr>
            <a:picLocks noChangeAspect="1"/>
          </xdr:cNvPicPr>
        </xdr:nvPicPr>
        <xdr:blipFill>
          <a:blip xmlns:r="http://schemas.openxmlformats.org/officeDocument/2006/relationships" r:embed="rId28"/>
          <a:stretch>
            <a:fillRect/>
          </a:stretch>
        </xdr:blipFill>
        <xdr:spPr>
          <a:xfrm>
            <a:off x="867317" y="39908509"/>
            <a:ext cx="1706108" cy="868801"/>
          </a:xfrm>
          <a:prstGeom prst="rect">
            <a:avLst/>
          </a:prstGeom>
        </xdr:spPr>
      </xdr:pic>
      <xdr:pic>
        <xdr:nvPicPr>
          <xdr:cNvPr id="57" name="Picture 56">
            <a:extLst>
              <a:ext uri="{FF2B5EF4-FFF2-40B4-BE49-F238E27FC236}">
                <a16:creationId xmlns:a16="http://schemas.microsoft.com/office/drawing/2014/main" id="{00000000-0008-0000-0600-000039000000}"/>
              </a:ext>
            </a:extLst>
          </xdr:cNvPr>
          <xdr:cNvPicPr>
            <a:picLocks noChangeAspect="1"/>
          </xdr:cNvPicPr>
        </xdr:nvPicPr>
        <xdr:blipFill>
          <a:blip xmlns:r="http://schemas.openxmlformats.org/officeDocument/2006/relationships" r:embed="rId29"/>
          <a:stretch>
            <a:fillRect/>
          </a:stretch>
        </xdr:blipFill>
        <xdr:spPr>
          <a:xfrm>
            <a:off x="923271" y="41296856"/>
            <a:ext cx="1178481" cy="1054376"/>
          </a:xfrm>
          <a:prstGeom prst="rect">
            <a:avLst/>
          </a:prstGeom>
        </xdr:spPr>
      </xdr:pic>
    </xdr:grpSp>
    <xdr:clientData/>
  </xdr:twoCellAnchor>
  <xdr:twoCellAnchor>
    <xdr:from>
      <xdr:col>5</xdr:col>
      <xdr:colOff>360835</xdr:colOff>
      <xdr:row>53</xdr:row>
      <xdr:rowOff>15839</xdr:rowOff>
    </xdr:from>
    <xdr:to>
      <xdr:col>5</xdr:col>
      <xdr:colOff>2965629</xdr:colOff>
      <xdr:row>55</xdr:row>
      <xdr:rowOff>1188235</xdr:rowOff>
    </xdr:to>
    <xdr:grpSp>
      <xdr:nvGrpSpPr>
        <xdr:cNvPr id="58" name="Group 57">
          <a:extLst>
            <a:ext uri="{FF2B5EF4-FFF2-40B4-BE49-F238E27FC236}">
              <a16:creationId xmlns:a16="http://schemas.microsoft.com/office/drawing/2014/main" id="{00000000-0008-0000-0600-00003A000000}"/>
            </a:ext>
          </a:extLst>
        </xdr:cNvPr>
        <xdr:cNvGrpSpPr/>
      </xdr:nvGrpSpPr>
      <xdr:grpSpPr>
        <a:xfrm>
          <a:off x="4066060" y="25247564"/>
          <a:ext cx="2604794" cy="1486721"/>
          <a:chOff x="4229486" y="31208886"/>
          <a:chExt cx="2604794" cy="1564942"/>
        </a:xfrm>
      </xdr:grpSpPr>
      <xdr:pic>
        <xdr:nvPicPr>
          <xdr:cNvPr id="59" name="Picture 58">
            <a:extLst>
              <a:ext uri="{FF2B5EF4-FFF2-40B4-BE49-F238E27FC236}">
                <a16:creationId xmlns:a16="http://schemas.microsoft.com/office/drawing/2014/main" id="{00000000-0008-0000-0600-00003B000000}"/>
              </a:ext>
            </a:extLst>
          </xdr:cNvPr>
          <xdr:cNvPicPr>
            <a:picLocks noChangeAspect="1"/>
          </xdr:cNvPicPr>
        </xdr:nvPicPr>
        <xdr:blipFill>
          <a:blip xmlns:r="http://schemas.openxmlformats.org/officeDocument/2006/relationships" r:embed="rId30"/>
          <a:stretch>
            <a:fillRect/>
          </a:stretch>
        </xdr:blipFill>
        <xdr:spPr>
          <a:xfrm>
            <a:off x="6241137" y="31911393"/>
            <a:ext cx="593143" cy="647149"/>
          </a:xfrm>
          <a:prstGeom prst="rect">
            <a:avLst/>
          </a:prstGeom>
        </xdr:spPr>
      </xdr:pic>
      <xdr:pic>
        <xdr:nvPicPr>
          <xdr:cNvPr id="60" name="Picture 59">
            <a:extLst>
              <a:ext uri="{FF2B5EF4-FFF2-40B4-BE49-F238E27FC236}">
                <a16:creationId xmlns:a16="http://schemas.microsoft.com/office/drawing/2014/main" id="{00000000-0008-0000-0600-00003C000000}"/>
              </a:ext>
            </a:extLst>
          </xdr:cNvPr>
          <xdr:cNvPicPr>
            <a:picLocks noChangeAspect="1"/>
          </xdr:cNvPicPr>
        </xdr:nvPicPr>
        <xdr:blipFill>
          <a:blip xmlns:r="http://schemas.openxmlformats.org/officeDocument/2006/relationships" r:embed="rId31"/>
          <a:stretch>
            <a:fillRect/>
          </a:stretch>
        </xdr:blipFill>
        <xdr:spPr>
          <a:xfrm>
            <a:off x="4229486" y="31475569"/>
            <a:ext cx="692396" cy="1060840"/>
          </a:xfrm>
          <a:prstGeom prst="rect">
            <a:avLst/>
          </a:prstGeom>
        </xdr:spPr>
      </xdr:pic>
      <xdr:pic>
        <xdr:nvPicPr>
          <xdr:cNvPr id="61" name="Picture 60">
            <a:extLst>
              <a:ext uri="{FF2B5EF4-FFF2-40B4-BE49-F238E27FC236}">
                <a16:creationId xmlns:a16="http://schemas.microsoft.com/office/drawing/2014/main" id="{00000000-0008-0000-0600-00003D000000}"/>
              </a:ext>
            </a:extLst>
          </xdr:cNvPr>
          <xdr:cNvPicPr>
            <a:picLocks noChangeAspect="1"/>
          </xdr:cNvPicPr>
        </xdr:nvPicPr>
        <xdr:blipFill>
          <a:blip xmlns:r="http://schemas.openxmlformats.org/officeDocument/2006/relationships" r:embed="rId32"/>
          <a:stretch>
            <a:fillRect/>
          </a:stretch>
        </xdr:blipFill>
        <xdr:spPr>
          <a:xfrm>
            <a:off x="4635676" y="31678306"/>
            <a:ext cx="708367" cy="1095522"/>
          </a:xfrm>
          <a:prstGeom prst="rect">
            <a:avLst/>
          </a:prstGeom>
        </xdr:spPr>
      </xdr:pic>
      <xdr:pic>
        <xdr:nvPicPr>
          <xdr:cNvPr id="62" name="Picture 61">
            <a:extLst>
              <a:ext uri="{FF2B5EF4-FFF2-40B4-BE49-F238E27FC236}">
                <a16:creationId xmlns:a16="http://schemas.microsoft.com/office/drawing/2014/main" id="{00000000-0008-0000-0600-00003E000000}"/>
              </a:ext>
            </a:extLst>
          </xdr:cNvPr>
          <xdr:cNvPicPr>
            <a:picLocks noChangeAspect="1"/>
          </xdr:cNvPicPr>
        </xdr:nvPicPr>
        <xdr:blipFill>
          <a:blip xmlns:r="http://schemas.openxmlformats.org/officeDocument/2006/relationships" r:embed="rId33"/>
          <a:stretch>
            <a:fillRect/>
          </a:stretch>
        </xdr:blipFill>
        <xdr:spPr>
          <a:xfrm>
            <a:off x="5291408" y="31208886"/>
            <a:ext cx="1052305" cy="1374864"/>
          </a:xfrm>
          <a:prstGeom prst="rect">
            <a:avLst/>
          </a:prstGeom>
        </xdr:spPr>
      </xdr:pic>
    </xdr:grpSp>
    <xdr:clientData/>
  </xdr:twoCellAnchor>
  <xdr:twoCellAnchor>
    <xdr:from>
      <xdr:col>5</xdr:col>
      <xdr:colOff>945342</xdr:colOff>
      <xdr:row>25</xdr:row>
      <xdr:rowOff>165331</xdr:rowOff>
    </xdr:from>
    <xdr:to>
      <xdr:col>5</xdr:col>
      <xdr:colOff>2516982</xdr:colOff>
      <xdr:row>30</xdr:row>
      <xdr:rowOff>96593</xdr:rowOff>
    </xdr:to>
    <xdr:grpSp>
      <xdr:nvGrpSpPr>
        <xdr:cNvPr id="63" name="Group 62">
          <a:extLst>
            <a:ext uri="{FF2B5EF4-FFF2-40B4-BE49-F238E27FC236}">
              <a16:creationId xmlns:a16="http://schemas.microsoft.com/office/drawing/2014/main" id="{00000000-0008-0000-0600-00003F000000}"/>
            </a:ext>
          </a:extLst>
        </xdr:cNvPr>
        <xdr:cNvGrpSpPr/>
      </xdr:nvGrpSpPr>
      <xdr:grpSpPr>
        <a:xfrm>
          <a:off x="4650567" y="13386031"/>
          <a:ext cx="1571640" cy="2703037"/>
          <a:chOff x="4512690" y="49571734"/>
          <a:chExt cx="1571640" cy="2713717"/>
        </a:xfrm>
      </xdr:grpSpPr>
      <xdr:pic>
        <xdr:nvPicPr>
          <xdr:cNvPr id="64" name="Picture 63">
            <a:extLst>
              <a:ext uri="{FF2B5EF4-FFF2-40B4-BE49-F238E27FC236}">
                <a16:creationId xmlns:a16="http://schemas.microsoft.com/office/drawing/2014/main" id="{00000000-0008-0000-0600-000040000000}"/>
              </a:ext>
            </a:extLst>
          </xdr:cNvPr>
          <xdr:cNvPicPr>
            <a:picLocks noChangeAspect="1"/>
          </xdr:cNvPicPr>
        </xdr:nvPicPr>
        <xdr:blipFill>
          <a:blip xmlns:r="http://schemas.openxmlformats.org/officeDocument/2006/relationships" r:embed="rId19"/>
          <a:stretch>
            <a:fillRect/>
          </a:stretch>
        </xdr:blipFill>
        <xdr:spPr>
          <a:xfrm rot="20294974">
            <a:off x="4994249" y="49737257"/>
            <a:ext cx="1090081" cy="1090950"/>
          </a:xfrm>
          <a:prstGeom prst="rect">
            <a:avLst/>
          </a:prstGeom>
        </xdr:spPr>
      </xdr:pic>
      <xdr:sp macro="" textlink="">
        <xdr:nvSpPr>
          <xdr:cNvPr id="65" name="Arc 64">
            <a:extLst>
              <a:ext uri="{FF2B5EF4-FFF2-40B4-BE49-F238E27FC236}">
                <a16:creationId xmlns:a16="http://schemas.microsoft.com/office/drawing/2014/main" id="{00000000-0008-0000-0600-000041000000}"/>
              </a:ext>
            </a:extLst>
          </xdr:cNvPr>
          <xdr:cNvSpPr/>
        </xdr:nvSpPr>
        <xdr:spPr>
          <a:xfrm rot="6245869">
            <a:off x="4355534" y="50090581"/>
            <a:ext cx="1220584" cy="861877"/>
          </a:xfrm>
          <a:prstGeom prst="arc">
            <a:avLst/>
          </a:prstGeom>
          <a:ln w="31750">
            <a:solidFill>
              <a:schemeClr val="tx1"/>
            </a:solidFill>
            <a:headEnd type="triangle"/>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pic>
        <xdr:nvPicPr>
          <xdr:cNvPr id="66" name="Picture 65">
            <a:extLst>
              <a:ext uri="{FF2B5EF4-FFF2-40B4-BE49-F238E27FC236}">
                <a16:creationId xmlns:a16="http://schemas.microsoft.com/office/drawing/2014/main" id="{00000000-0008-0000-0600-000042000000}"/>
              </a:ext>
            </a:extLst>
          </xdr:cNvPr>
          <xdr:cNvPicPr>
            <a:picLocks noChangeAspect="1"/>
          </xdr:cNvPicPr>
        </xdr:nvPicPr>
        <xdr:blipFill>
          <a:blip xmlns:r="http://schemas.openxmlformats.org/officeDocument/2006/relationships" r:embed="rId20"/>
          <a:stretch>
            <a:fillRect/>
          </a:stretch>
        </xdr:blipFill>
        <xdr:spPr>
          <a:xfrm rot="20078467" flipH="1">
            <a:off x="4512690" y="49571734"/>
            <a:ext cx="312591" cy="2713717"/>
          </a:xfrm>
          <a:prstGeom prst="rect">
            <a:avLst/>
          </a:prstGeom>
        </xdr:spPr>
      </xdr:pic>
    </xdr:grpSp>
    <xdr:clientData/>
  </xdr:twoCellAnchor>
  <xdr:twoCellAnchor editAs="oneCell">
    <xdr:from>
      <xdr:col>5</xdr:col>
      <xdr:colOff>191367</xdr:colOff>
      <xdr:row>32</xdr:row>
      <xdr:rowOff>151532</xdr:rowOff>
    </xdr:from>
    <xdr:to>
      <xdr:col>5</xdr:col>
      <xdr:colOff>1548639</xdr:colOff>
      <xdr:row>32</xdr:row>
      <xdr:rowOff>1285875</xdr:rowOff>
    </xdr:to>
    <xdr:pic>
      <xdr:nvPicPr>
        <xdr:cNvPr id="11" name="Picture 10">
          <a:extLst>
            <a:ext uri="{FF2B5EF4-FFF2-40B4-BE49-F238E27FC236}">
              <a16:creationId xmlns:a16="http://schemas.microsoft.com/office/drawing/2014/main" id="{00000000-0008-0000-0600-00000B000000}"/>
            </a:ext>
          </a:extLst>
        </xdr:cNvPr>
        <xdr:cNvPicPr>
          <a:picLocks noChangeAspect="1"/>
        </xdr:cNvPicPr>
      </xdr:nvPicPr>
      <xdr:blipFill rotWithShape="1">
        <a:blip xmlns:r="http://schemas.openxmlformats.org/officeDocument/2006/relationships" r:embed="rId34"/>
        <a:srcRect l="9612" t="12162" r="6083" b="17907"/>
        <a:stretch/>
      </xdr:blipFill>
      <xdr:spPr>
        <a:xfrm>
          <a:off x="3896592" y="16429757"/>
          <a:ext cx="1357272" cy="1134343"/>
        </a:xfrm>
        <a:prstGeom prst="rect">
          <a:avLst/>
        </a:prstGeom>
      </xdr:spPr>
    </xdr:pic>
    <xdr:clientData/>
  </xdr:twoCellAnchor>
  <xdr:twoCellAnchor>
    <xdr:from>
      <xdr:col>5</xdr:col>
      <xdr:colOff>60036</xdr:colOff>
      <xdr:row>87</xdr:row>
      <xdr:rowOff>1218738</xdr:rowOff>
    </xdr:from>
    <xdr:to>
      <xdr:col>5</xdr:col>
      <xdr:colOff>1272309</xdr:colOff>
      <xdr:row>87</xdr:row>
      <xdr:rowOff>1812771</xdr:rowOff>
    </xdr:to>
    <xdr:pic>
      <xdr:nvPicPr>
        <xdr:cNvPr id="12" name="Picture 11">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28"/>
        <a:stretch>
          <a:fillRect/>
        </a:stretch>
      </xdr:blipFill>
      <xdr:spPr>
        <a:xfrm>
          <a:off x="3755736" y="48475438"/>
          <a:ext cx="1212273" cy="594033"/>
        </a:xfrm>
        <a:prstGeom prst="rect">
          <a:avLst/>
        </a:prstGeom>
      </xdr:spPr>
    </xdr:pic>
    <xdr:clientData/>
  </xdr:twoCellAnchor>
  <xdr:twoCellAnchor>
    <xdr:from>
      <xdr:col>5</xdr:col>
      <xdr:colOff>181664</xdr:colOff>
      <xdr:row>87</xdr:row>
      <xdr:rowOff>618120</xdr:rowOff>
    </xdr:from>
    <xdr:to>
      <xdr:col>5</xdr:col>
      <xdr:colOff>953642</xdr:colOff>
      <xdr:row>87</xdr:row>
      <xdr:rowOff>1530652</xdr:rowOff>
    </xdr:to>
    <xdr:sp macro="" textlink="">
      <xdr:nvSpPr>
        <xdr:cNvPr id="67" name="Arc 66">
          <a:extLst>
            <a:ext uri="{FF2B5EF4-FFF2-40B4-BE49-F238E27FC236}">
              <a16:creationId xmlns:a16="http://schemas.microsoft.com/office/drawing/2014/main" id="{00000000-0008-0000-0600-000043000000}"/>
            </a:ext>
          </a:extLst>
        </xdr:cNvPr>
        <xdr:cNvSpPr/>
      </xdr:nvSpPr>
      <xdr:spPr>
        <a:xfrm rot="18611019" flipV="1">
          <a:off x="3807087" y="47945097"/>
          <a:ext cx="912532" cy="771978"/>
        </a:xfrm>
        <a:prstGeom prst="arc">
          <a:avLst>
            <a:gd name="adj1" fmla="val 16200000"/>
            <a:gd name="adj2" fmla="val 848061"/>
          </a:avLst>
        </a:prstGeom>
        <a:ln w="31750">
          <a:solidFill>
            <a:schemeClr val="tx1"/>
          </a:solidFill>
          <a:headEnd type="triangle"/>
          <a:tailEnd type="none"/>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5</xdr:col>
      <xdr:colOff>1057274</xdr:colOff>
      <xdr:row>32</xdr:row>
      <xdr:rowOff>132291</xdr:rowOff>
    </xdr:from>
    <xdr:to>
      <xdr:col>6</xdr:col>
      <xdr:colOff>62391</xdr:colOff>
      <xdr:row>32</xdr:row>
      <xdr:rowOff>1024045</xdr:rowOff>
    </xdr:to>
    <xdr:pic>
      <xdr:nvPicPr>
        <xdr:cNvPr id="68" name="Picture 67">
          <a:extLst>
            <a:ext uri="{FF2B5EF4-FFF2-40B4-BE49-F238E27FC236}">
              <a16:creationId xmlns:a16="http://schemas.microsoft.com/office/drawing/2014/main" id="{00000000-0008-0000-0600-000044000000}"/>
            </a:ext>
          </a:extLst>
        </xdr:cNvPr>
        <xdr:cNvPicPr>
          <a:picLocks noChangeAspect="1"/>
        </xdr:cNvPicPr>
      </xdr:nvPicPr>
      <xdr:blipFill>
        <a:blip xmlns:r="http://schemas.openxmlformats.org/officeDocument/2006/relationships" r:embed="rId5"/>
        <a:stretch>
          <a:fillRect/>
        </a:stretch>
      </xdr:blipFill>
      <xdr:spPr>
        <a:xfrm>
          <a:off x="4762499" y="16410516"/>
          <a:ext cx="2053117" cy="891754"/>
        </a:xfrm>
        <a:prstGeom prst="rect">
          <a:avLst/>
        </a:prstGeom>
      </xdr:spPr>
    </xdr:pic>
    <xdr:clientData/>
  </xdr:twoCellAnchor>
  <xdr:twoCellAnchor>
    <xdr:from>
      <xdr:col>5</xdr:col>
      <xdr:colOff>1176959</xdr:colOff>
      <xdr:row>32</xdr:row>
      <xdr:rowOff>442255</xdr:rowOff>
    </xdr:from>
    <xdr:to>
      <xdr:col>5</xdr:col>
      <xdr:colOff>2102142</xdr:colOff>
      <xdr:row>33</xdr:row>
      <xdr:rowOff>123737</xdr:rowOff>
    </xdr:to>
    <xdr:sp macro="" textlink="">
      <xdr:nvSpPr>
        <xdr:cNvPr id="71" name="Arc 70">
          <a:extLst>
            <a:ext uri="{FF2B5EF4-FFF2-40B4-BE49-F238E27FC236}">
              <a16:creationId xmlns:a16="http://schemas.microsoft.com/office/drawing/2014/main" id="{00000000-0008-0000-0600-000047000000}"/>
            </a:ext>
          </a:extLst>
        </xdr:cNvPr>
        <xdr:cNvSpPr/>
      </xdr:nvSpPr>
      <xdr:spPr>
        <a:xfrm rot="1371077" flipH="1">
          <a:off x="4882184" y="16720480"/>
          <a:ext cx="925183" cy="1043557"/>
        </a:xfrm>
        <a:prstGeom prst="arc">
          <a:avLst>
            <a:gd name="adj1" fmla="val 14087827"/>
            <a:gd name="adj2" fmla="val 0"/>
          </a:avLst>
        </a:prstGeom>
        <a:ln w="31750">
          <a:solidFill>
            <a:schemeClr val="tx1"/>
          </a:solidFill>
          <a:headEnd type="triangle"/>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5</xdr:col>
      <xdr:colOff>541630</xdr:colOff>
      <xdr:row>85</xdr:row>
      <xdr:rowOff>55655</xdr:rowOff>
    </xdr:from>
    <xdr:to>
      <xdr:col>5</xdr:col>
      <xdr:colOff>1545611</xdr:colOff>
      <xdr:row>87</xdr:row>
      <xdr:rowOff>690019</xdr:rowOff>
    </xdr:to>
    <xdr:sp macro="" textlink="">
      <xdr:nvSpPr>
        <xdr:cNvPr id="38" name="Arc 37">
          <a:extLst>
            <a:ext uri="{FF2B5EF4-FFF2-40B4-BE49-F238E27FC236}">
              <a16:creationId xmlns:a16="http://schemas.microsoft.com/office/drawing/2014/main" id="{0F8FFF48-F310-7744-8F2E-41C2EF726DE7}"/>
            </a:ext>
          </a:extLst>
        </xdr:cNvPr>
        <xdr:cNvSpPr/>
      </xdr:nvSpPr>
      <xdr:spPr>
        <a:xfrm rot="17259767" flipH="1" flipV="1">
          <a:off x="4269739" y="46975146"/>
          <a:ext cx="939164" cy="1003981"/>
        </a:xfrm>
        <a:prstGeom prst="arc">
          <a:avLst>
            <a:gd name="adj1" fmla="val 16200000"/>
            <a:gd name="adj2" fmla="val 848061"/>
          </a:avLst>
        </a:prstGeom>
        <a:ln w="31750">
          <a:solidFill>
            <a:schemeClr val="tx1"/>
          </a:solidFill>
          <a:headEnd type="triangle"/>
          <a:tailEnd type="none"/>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6</xdr:col>
      <xdr:colOff>1270000</xdr:colOff>
      <xdr:row>60</xdr:row>
      <xdr:rowOff>70222</xdr:rowOff>
    </xdr:from>
    <xdr:ext cx="1397000" cy="2055299"/>
    <xdr:pic>
      <xdr:nvPicPr>
        <xdr:cNvPr id="2" name="Picture 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22900" y="39846622"/>
          <a:ext cx="1397000" cy="205529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1403351</xdr:colOff>
      <xdr:row>68</xdr:row>
      <xdr:rowOff>789640</xdr:rowOff>
    </xdr:from>
    <xdr:ext cx="1657349" cy="2321971"/>
    <xdr:pic>
      <xdr:nvPicPr>
        <xdr:cNvPr id="3" name="Picture 2">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56251" y="42750440"/>
          <a:ext cx="1657349" cy="232197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6</xdr:col>
      <xdr:colOff>695739</xdr:colOff>
      <xdr:row>11</xdr:row>
      <xdr:rowOff>141468</xdr:rowOff>
    </xdr:from>
    <xdr:to>
      <xdr:col>7</xdr:col>
      <xdr:colOff>5540</xdr:colOff>
      <xdr:row>14</xdr:row>
      <xdr:rowOff>1494184</xdr:rowOff>
    </xdr:to>
    <xdr:pic>
      <xdr:nvPicPr>
        <xdr:cNvPr id="6" name="Picture 5">
          <a:extLst>
            <a:ext uri="{FF2B5EF4-FFF2-40B4-BE49-F238E27FC236}">
              <a16:creationId xmlns:a16="http://schemas.microsoft.com/office/drawing/2014/main" id="{00000000-0008-0000-0800-000006000000}"/>
            </a:ext>
          </a:extLst>
        </xdr:cNvPr>
        <xdr:cNvPicPr>
          <a:picLocks noChangeAspect="1"/>
        </xdr:cNvPicPr>
      </xdr:nvPicPr>
      <xdr:blipFill rotWithShape="1">
        <a:blip xmlns:r="http://schemas.openxmlformats.org/officeDocument/2006/relationships" r:embed="rId3"/>
        <a:srcRect l="9608" t="16699" r="11322" b="27653"/>
        <a:stretch/>
      </xdr:blipFill>
      <xdr:spPr>
        <a:xfrm>
          <a:off x="4874039" y="4319768"/>
          <a:ext cx="2535601" cy="1759116"/>
        </a:xfrm>
        <a:prstGeom prst="rect">
          <a:avLst/>
        </a:prstGeom>
      </xdr:spPr>
    </xdr:pic>
    <xdr:clientData/>
  </xdr:twoCellAnchor>
  <xdr:twoCellAnchor editAs="oneCell">
    <xdr:from>
      <xdr:col>6</xdr:col>
      <xdr:colOff>725557</xdr:colOff>
      <xdr:row>14</xdr:row>
      <xdr:rowOff>1636092</xdr:rowOff>
    </xdr:from>
    <xdr:to>
      <xdr:col>7</xdr:col>
      <xdr:colOff>191604</xdr:colOff>
      <xdr:row>16</xdr:row>
      <xdr:rowOff>1513846</xdr:rowOff>
    </xdr:to>
    <xdr:pic>
      <xdr:nvPicPr>
        <xdr:cNvPr id="7" name="Picture 6">
          <a:extLst>
            <a:ext uri="{FF2B5EF4-FFF2-40B4-BE49-F238E27FC236}">
              <a16:creationId xmlns:a16="http://schemas.microsoft.com/office/drawing/2014/main" id="{00000000-0008-0000-0800-000007000000}"/>
            </a:ext>
          </a:extLst>
        </xdr:cNvPr>
        <xdr:cNvPicPr>
          <a:picLocks noChangeAspect="1"/>
        </xdr:cNvPicPr>
      </xdr:nvPicPr>
      <xdr:blipFill rotWithShape="1">
        <a:blip xmlns:r="http://schemas.openxmlformats.org/officeDocument/2006/relationships" r:embed="rId4"/>
        <a:srcRect l="8623" t="16895" r="5623" b="20449"/>
        <a:stretch/>
      </xdr:blipFill>
      <xdr:spPr>
        <a:xfrm>
          <a:off x="4878457" y="6423992"/>
          <a:ext cx="2691847" cy="1922454"/>
        </a:xfrm>
        <a:prstGeom prst="rect">
          <a:avLst/>
        </a:prstGeom>
      </xdr:spPr>
    </xdr:pic>
    <xdr:clientData/>
  </xdr:twoCellAnchor>
  <xdr:twoCellAnchor editAs="oneCell">
    <xdr:from>
      <xdr:col>6</xdr:col>
      <xdr:colOff>694637</xdr:colOff>
      <xdr:row>16</xdr:row>
      <xdr:rowOff>1644375</xdr:rowOff>
    </xdr:from>
    <xdr:to>
      <xdr:col>6</xdr:col>
      <xdr:colOff>3055179</xdr:colOff>
      <xdr:row>18</xdr:row>
      <xdr:rowOff>1456317</xdr:rowOff>
    </xdr:to>
    <xdr:pic>
      <xdr:nvPicPr>
        <xdr:cNvPr id="8" name="Picture 7">
          <a:extLst>
            <a:ext uri="{FF2B5EF4-FFF2-40B4-BE49-F238E27FC236}">
              <a16:creationId xmlns:a16="http://schemas.microsoft.com/office/drawing/2014/main" id="{00000000-0008-0000-0800-000008000000}"/>
            </a:ext>
          </a:extLst>
        </xdr:cNvPr>
        <xdr:cNvPicPr>
          <a:picLocks noChangeAspect="1"/>
        </xdr:cNvPicPr>
      </xdr:nvPicPr>
      <xdr:blipFill rotWithShape="1">
        <a:blip xmlns:r="http://schemas.openxmlformats.org/officeDocument/2006/relationships" r:embed="rId5"/>
        <a:srcRect l="9589" t="15125" r="10319" b="24104"/>
        <a:stretch/>
      </xdr:blipFill>
      <xdr:spPr>
        <a:xfrm>
          <a:off x="4872937" y="8527775"/>
          <a:ext cx="2360542" cy="1805842"/>
        </a:xfrm>
        <a:prstGeom prst="rect">
          <a:avLst/>
        </a:prstGeom>
      </xdr:spPr>
    </xdr:pic>
    <xdr:clientData/>
  </xdr:twoCellAnchor>
  <xdr:twoCellAnchor editAs="oneCell">
    <xdr:from>
      <xdr:col>6</xdr:col>
      <xdr:colOff>616152</xdr:colOff>
      <xdr:row>22</xdr:row>
      <xdr:rowOff>181776</xdr:rowOff>
    </xdr:from>
    <xdr:to>
      <xdr:col>7</xdr:col>
      <xdr:colOff>232740</xdr:colOff>
      <xdr:row>22</xdr:row>
      <xdr:rowOff>1915267</xdr:rowOff>
    </xdr:to>
    <xdr:pic>
      <xdr:nvPicPr>
        <xdr:cNvPr id="9" name="Picture 8">
          <a:extLst>
            <a:ext uri="{FF2B5EF4-FFF2-40B4-BE49-F238E27FC236}">
              <a16:creationId xmlns:a16="http://schemas.microsoft.com/office/drawing/2014/main" id="{00000000-0008-0000-0800-000009000000}"/>
            </a:ext>
          </a:extLst>
        </xdr:cNvPr>
        <xdr:cNvPicPr>
          <a:picLocks noChangeAspect="1"/>
        </xdr:cNvPicPr>
      </xdr:nvPicPr>
      <xdr:blipFill rotWithShape="1">
        <a:blip xmlns:r="http://schemas.openxmlformats.org/officeDocument/2006/relationships" r:embed="rId6"/>
        <a:srcRect l="12206" t="19636" r="16062" b="35340"/>
        <a:stretch/>
      </xdr:blipFill>
      <xdr:spPr>
        <a:xfrm>
          <a:off x="4794452" y="13275476"/>
          <a:ext cx="2842388" cy="1733491"/>
        </a:xfrm>
        <a:prstGeom prst="rect">
          <a:avLst/>
        </a:prstGeom>
      </xdr:spPr>
    </xdr:pic>
    <xdr:clientData/>
  </xdr:twoCellAnchor>
  <xdr:twoCellAnchor editAs="oneCell">
    <xdr:from>
      <xdr:col>6</xdr:col>
      <xdr:colOff>546210</xdr:colOff>
      <xdr:row>19</xdr:row>
      <xdr:rowOff>149308</xdr:rowOff>
    </xdr:from>
    <xdr:to>
      <xdr:col>7</xdr:col>
      <xdr:colOff>164107</xdr:colOff>
      <xdr:row>20</xdr:row>
      <xdr:rowOff>1677210</xdr:rowOff>
    </xdr:to>
    <xdr:pic>
      <xdr:nvPicPr>
        <xdr:cNvPr id="10" name="Picture 9">
          <a:extLst>
            <a:ext uri="{FF2B5EF4-FFF2-40B4-BE49-F238E27FC236}">
              <a16:creationId xmlns:a16="http://schemas.microsoft.com/office/drawing/2014/main" id="{00000000-0008-0000-0800-00000A000000}"/>
            </a:ext>
          </a:extLst>
        </xdr:cNvPr>
        <xdr:cNvPicPr>
          <a:picLocks noChangeAspect="1"/>
        </xdr:cNvPicPr>
      </xdr:nvPicPr>
      <xdr:blipFill rotWithShape="1">
        <a:blip xmlns:r="http://schemas.openxmlformats.org/officeDocument/2006/relationships" r:embed="rId7"/>
        <a:srcRect l="17196" t="23941" r="16466" b="35386"/>
        <a:stretch/>
      </xdr:blipFill>
      <xdr:spPr>
        <a:xfrm>
          <a:off x="4724510" y="10982408"/>
          <a:ext cx="2843697" cy="1743802"/>
        </a:xfrm>
        <a:prstGeom prst="rect">
          <a:avLst/>
        </a:prstGeom>
      </xdr:spPr>
    </xdr:pic>
    <xdr:clientData/>
  </xdr:twoCellAnchor>
  <xdr:twoCellAnchor editAs="oneCell">
    <xdr:from>
      <xdr:col>6</xdr:col>
      <xdr:colOff>1313620</xdr:colOff>
      <xdr:row>42</xdr:row>
      <xdr:rowOff>38100</xdr:rowOff>
    </xdr:from>
    <xdr:to>
      <xdr:col>6</xdr:col>
      <xdr:colOff>3176287</xdr:colOff>
      <xdr:row>43</xdr:row>
      <xdr:rowOff>2306945</xdr:rowOff>
    </xdr:to>
    <xdr:pic>
      <xdr:nvPicPr>
        <xdr:cNvPr id="11" name="Picture 10">
          <a:extLst>
            <a:ext uri="{FF2B5EF4-FFF2-40B4-BE49-F238E27FC236}">
              <a16:creationId xmlns:a16="http://schemas.microsoft.com/office/drawing/2014/main" id="{00000000-0008-0000-0800-00000B000000}"/>
            </a:ext>
          </a:extLst>
        </xdr:cNvPr>
        <xdr:cNvPicPr>
          <a:picLocks noChangeAspect="1"/>
        </xdr:cNvPicPr>
      </xdr:nvPicPr>
      <xdr:blipFill rotWithShape="1">
        <a:blip xmlns:r="http://schemas.openxmlformats.org/officeDocument/2006/relationships" r:embed="rId8"/>
        <a:srcRect l="14607" t="1825" r="9368" b="10287"/>
        <a:stretch/>
      </xdr:blipFill>
      <xdr:spPr>
        <a:xfrm>
          <a:off x="5491920" y="22161500"/>
          <a:ext cx="1862667" cy="2484746"/>
        </a:xfrm>
        <a:prstGeom prst="rect">
          <a:avLst/>
        </a:prstGeom>
      </xdr:spPr>
    </xdr:pic>
    <xdr:clientData/>
  </xdr:twoCellAnchor>
  <xdr:twoCellAnchor editAs="oneCell">
    <xdr:from>
      <xdr:col>6</xdr:col>
      <xdr:colOff>1267884</xdr:colOff>
      <xdr:row>43</xdr:row>
      <xdr:rowOff>2434446</xdr:rowOff>
    </xdr:from>
    <xdr:to>
      <xdr:col>7</xdr:col>
      <xdr:colOff>173567</xdr:colOff>
      <xdr:row>46</xdr:row>
      <xdr:rowOff>127774</xdr:rowOff>
    </xdr:to>
    <xdr:pic>
      <xdr:nvPicPr>
        <xdr:cNvPr id="12" name="Picture 11">
          <a:extLst>
            <a:ext uri="{FF2B5EF4-FFF2-40B4-BE49-F238E27FC236}">
              <a16:creationId xmlns:a16="http://schemas.microsoft.com/office/drawing/2014/main" id="{00000000-0008-0000-0800-00000C000000}"/>
            </a:ext>
          </a:extLst>
        </xdr:cNvPr>
        <xdr:cNvPicPr>
          <a:picLocks noChangeAspect="1"/>
        </xdr:cNvPicPr>
      </xdr:nvPicPr>
      <xdr:blipFill rotWithShape="1">
        <a:blip xmlns:r="http://schemas.openxmlformats.org/officeDocument/2006/relationships" r:embed="rId9"/>
        <a:srcRect l="12623"/>
        <a:stretch/>
      </xdr:blipFill>
      <xdr:spPr>
        <a:xfrm>
          <a:off x="5446184" y="24773746"/>
          <a:ext cx="2131483" cy="2862227"/>
        </a:xfrm>
        <a:prstGeom prst="rect">
          <a:avLst/>
        </a:prstGeom>
      </xdr:spPr>
    </xdr:pic>
    <xdr:clientData/>
  </xdr:twoCellAnchor>
  <xdr:twoCellAnchor editAs="oneCell">
    <xdr:from>
      <xdr:col>6</xdr:col>
      <xdr:colOff>1258027</xdr:colOff>
      <xdr:row>50</xdr:row>
      <xdr:rowOff>2364429</xdr:rowOff>
    </xdr:from>
    <xdr:to>
      <xdr:col>7</xdr:col>
      <xdr:colOff>486503</xdr:colOff>
      <xdr:row>52</xdr:row>
      <xdr:rowOff>2478421</xdr:rowOff>
    </xdr:to>
    <xdr:pic>
      <xdr:nvPicPr>
        <xdr:cNvPr id="13" name="Picture 12">
          <a:extLst>
            <a:ext uri="{FF2B5EF4-FFF2-40B4-BE49-F238E27FC236}">
              <a16:creationId xmlns:a16="http://schemas.microsoft.com/office/drawing/2014/main" id="{00000000-0008-0000-0800-00000D000000}"/>
            </a:ext>
          </a:extLst>
        </xdr:cNvPr>
        <xdr:cNvPicPr>
          <a:picLocks noChangeAspect="1"/>
        </xdr:cNvPicPr>
      </xdr:nvPicPr>
      <xdr:blipFill rotWithShape="1">
        <a:blip xmlns:r="http://schemas.openxmlformats.org/officeDocument/2006/relationships" r:embed="rId10"/>
        <a:srcRect l="5371" t="9062"/>
        <a:stretch/>
      </xdr:blipFill>
      <xdr:spPr>
        <a:xfrm>
          <a:off x="5410927" y="32476129"/>
          <a:ext cx="2454276" cy="2831792"/>
        </a:xfrm>
        <a:prstGeom prst="rect">
          <a:avLst/>
        </a:prstGeom>
      </xdr:spPr>
    </xdr:pic>
    <xdr:clientData/>
  </xdr:twoCellAnchor>
  <xdr:twoCellAnchor editAs="oneCell">
    <xdr:from>
      <xdr:col>6</xdr:col>
      <xdr:colOff>1340229</xdr:colOff>
      <xdr:row>52</xdr:row>
      <xdr:rowOff>2255831</xdr:rowOff>
    </xdr:from>
    <xdr:to>
      <xdr:col>6</xdr:col>
      <xdr:colOff>3210409</xdr:colOff>
      <xdr:row>55</xdr:row>
      <xdr:rowOff>81522</xdr:rowOff>
    </xdr:to>
    <xdr:pic>
      <xdr:nvPicPr>
        <xdr:cNvPr id="14" name="Picture 13">
          <a:extLst>
            <a:ext uri="{FF2B5EF4-FFF2-40B4-BE49-F238E27FC236}">
              <a16:creationId xmlns:a16="http://schemas.microsoft.com/office/drawing/2014/main" id="{00000000-0008-0000-0800-00000E000000}"/>
            </a:ext>
          </a:extLst>
        </xdr:cNvPr>
        <xdr:cNvPicPr>
          <a:picLocks noChangeAspect="1"/>
        </xdr:cNvPicPr>
      </xdr:nvPicPr>
      <xdr:blipFill rotWithShape="1">
        <a:blip xmlns:r="http://schemas.openxmlformats.org/officeDocument/2006/relationships" r:embed="rId11"/>
        <a:srcRect l="15049" t="6893" r="16603" b="8058"/>
        <a:stretch/>
      </xdr:blipFill>
      <xdr:spPr>
        <a:xfrm>
          <a:off x="5493129" y="35212331"/>
          <a:ext cx="1870180" cy="2829492"/>
        </a:xfrm>
        <a:prstGeom prst="rect">
          <a:avLst/>
        </a:prstGeom>
      </xdr:spPr>
    </xdr:pic>
    <xdr:clientData/>
  </xdr:twoCellAnchor>
  <xdr:twoCellAnchor editAs="oneCell">
    <xdr:from>
      <xdr:col>6</xdr:col>
      <xdr:colOff>1346291</xdr:colOff>
      <xdr:row>46</xdr:row>
      <xdr:rowOff>206420</xdr:rowOff>
    </xdr:from>
    <xdr:to>
      <xdr:col>7</xdr:col>
      <xdr:colOff>19183</xdr:colOff>
      <xdr:row>48</xdr:row>
      <xdr:rowOff>1995473</xdr:rowOff>
    </xdr:to>
    <xdr:pic>
      <xdr:nvPicPr>
        <xdr:cNvPr id="15" name="Picture 14">
          <a:extLst>
            <a:ext uri="{FF2B5EF4-FFF2-40B4-BE49-F238E27FC236}">
              <a16:creationId xmlns:a16="http://schemas.microsoft.com/office/drawing/2014/main" id="{00000000-0008-0000-0800-00000F000000}"/>
            </a:ext>
          </a:extLst>
        </xdr:cNvPr>
        <xdr:cNvPicPr>
          <a:picLocks noChangeAspect="1"/>
        </xdr:cNvPicPr>
      </xdr:nvPicPr>
      <xdr:blipFill rotWithShape="1">
        <a:blip xmlns:r="http://schemas.openxmlformats.org/officeDocument/2006/relationships" r:embed="rId12"/>
        <a:srcRect l="11559" t="5571" r="11314" b="2103"/>
        <a:stretch/>
      </xdr:blipFill>
      <xdr:spPr>
        <a:xfrm>
          <a:off x="5499191" y="27486020"/>
          <a:ext cx="1898692" cy="2246253"/>
        </a:xfrm>
        <a:prstGeom prst="rect">
          <a:avLst/>
        </a:prstGeom>
      </xdr:spPr>
    </xdr:pic>
    <xdr:clientData/>
  </xdr:twoCellAnchor>
  <xdr:twoCellAnchor editAs="oneCell">
    <xdr:from>
      <xdr:col>6</xdr:col>
      <xdr:colOff>1405753</xdr:colOff>
      <xdr:row>49</xdr:row>
      <xdr:rowOff>52113</xdr:rowOff>
    </xdr:from>
    <xdr:to>
      <xdr:col>7</xdr:col>
      <xdr:colOff>266700</xdr:colOff>
      <xdr:row>50</xdr:row>
      <xdr:rowOff>2144690</xdr:rowOff>
    </xdr:to>
    <xdr:pic>
      <xdr:nvPicPr>
        <xdr:cNvPr id="16" name="Picture 15">
          <a:extLst>
            <a:ext uri="{FF2B5EF4-FFF2-40B4-BE49-F238E27FC236}">
              <a16:creationId xmlns:a16="http://schemas.microsoft.com/office/drawing/2014/main" id="{00000000-0008-0000-0800-000010000000}"/>
            </a:ext>
          </a:extLst>
        </xdr:cNvPr>
        <xdr:cNvPicPr>
          <a:picLocks noChangeAspect="1"/>
        </xdr:cNvPicPr>
      </xdr:nvPicPr>
      <xdr:blipFill rotWithShape="1">
        <a:blip xmlns:r="http://schemas.openxmlformats.org/officeDocument/2006/relationships" r:embed="rId13"/>
        <a:srcRect l="12803" t="10381" r="16955" b="12111"/>
        <a:stretch/>
      </xdr:blipFill>
      <xdr:spPr>
        <a:xfrm>
          <a:off x="5558653" y="29947913"/>
          <a:ext cx="2086747" cy="2308477"/>
        </a:xfrm>
        <a:prstGeom prst="rect">
          <a:avLst/>
        </a:prstGeom>
      </xdr:spPr>
    </xdr:pic>
    <xdr:clientData/>
  </xdr:twoCellAnchor>
  <xdr:twoCellAnchor editAs="oneCell">
    <xdr:from>
      <xdr:col>6</xdr:col>
      <xdr:colOff>1319003</xdr:colOff>
      <xdr:row>72</xdr:row>
      <xdr:rowOff>404178</xdr:rowOff>
    </xdr:from>
    <xdr:to>
      <xdr:col>6</xdr:col>
      <xdr:colOff>3136900</xdr:colOff>
      <xdr:row>75</xdr:row>
      <xdr:rowOff>1253136</xdr:rowOff>
    </xdr:to>
    <xdr:pic>
      <xdr:nvPicPr>
        <xdr:cNvPr id="17" name="Picture 16">
          <a:extLst>
            <a:ext uri="{FF2B5EF4-FFF2-40B4-BE49-F238E27FC236}">
              <a16:creationId xmlns:a16="http://schemas.microsoft.com/office/drawing/2014/main" id="{00000000-0008-0000-0800-000011000000}"/>
            </a:ext>
          </a:extLst>
        </xdr:cNvPr>
        <xdr:cNvPicPr>
          <a:picLocks noChangeAspect="1"/>
        </xdr:cNvPicPr>
      </xdr:nvPicPr>
      <xdr:blipFill>
        <a:blip xmlns:r="http://schemas.openxmlformats.org/officeDocument/2006/relationships" r:embed="rId14"/>
        <a:stretch>
          <a:fillRect/>
        </a:stretch>
      </xdr:blipFill>
      <xdr:spPr>
        <a:xfrm>
          <a:off x="5471903" y="46644878"/>
          <a:ext cx="1817897" cy="261425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ordanshackelford\Downloads\MBEST_2023-08-2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usdoe.sharepoint.com/Users/CFarley/CO%20(ETA)%20Dropbox/Cristen%20Farley/Mac/Desktop/HUD%20FOrm/MBEST%20Draft_3-23-23%20NOT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jordanshackelford\Library\CloudStorage\GoogleDrive-jshackelford@lbl.gov\Shared%20drives\HUD%20IRA%20FOA%20Support\Form%20content\MBEST%20Draft_3.2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Shared%20drives\HUD%20IRA%20FOA%20Support\Form%20content\MBEST%20Draft_3.2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usdoe.sharepoint.com/Users/CFarley/CO%20(ETA)%20Dropbox/Cristen%20Farley/Mac/Desktop/MBEST%20Draft_3-23-23%20NOT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 Hot Water"/>
      <sheetName val="II.a Building Specifications"/>
      <sheetName val="1"/>
      <sheetName val="VI.a Building Envelope"/>
      <sheetName val="IV.a HVAC, Heating"/>
      <sheetName val="IV.b HVAC, Cooling"/>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 Hot Water"/>
      <sheetName val="II. Building Specifications"/>
      <sheetName val="Hidden total score"/>
      <sheetName val="IV.b HVAC cooling"/>
      <sheetName val="IV.a HVAC heating"/>
      <sheetName val="III.a Lighting"/>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 Hot Water"/>
      <sheetName val="II.a Building Specifications"/>
      <sheetName val="1"/>
      <sheetName val="VI.a Building Envelope"/>
      <sheetName val="IV.a HVAC, Heating"/>
      <sheetName val="IV.b HVAC, Cooling"/>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 Introduction"/>
      <sheetName val="II.a Building Specifications"/>
      <sheetName val="II.b Building Type Guide"/>
      <sheetName val="III.a Lighting"/>
      <sheetName val="III.b Lighting Guide"/>
      <sheetName val="IV.a HVAC, Heating"/>
      <sheetName val="IV.b HVAC, Cooling"/>
      <sheetName val="IV.c HVAC Guide"/>
      <sheetName val="V.a Hot Water"/>
      <sheetName val="V.b Hot Water Guide"/>
      <sheetName val="VI.a Building Envelope"/>
      <sheetName val="VI.b Building Envelope Guide"/>
      <sheetName val="1"/>
      <sheetName val="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 Hot Water"/>
      <sheetName val="II. Building Specifications"/>
      <sheetName val="Hidden total score"/>
      <sheetName val="IV.b HVAC cooling"/>
      <sheetName val="IV.a HVAC heating"/>
      <sheetName val="III.a Lighting"/>
    </sheetNames>
    <sheetDataSet>
      <sheetData sheetId="0" refreshError="1"/>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EHS">
  <a:themeElements>
    <a:clrScheme name="EHS">
      <a:dk1>
        <a:srgbClr val="000000"/>
      </a:dk1>
      <a:lt1>
        <a:srgbClr val="FFFFFF"/>
      </a:lt1>
      <a:dk2>
        <a:srgbClr val="005B82"/>
      </a:dk2>
      <a:lt2>
        <a:srgbClr val="5E6971"/>
      </a:lt2>
      <a:accent1>
        <a:srgbClr val="69BE28"/>
      </a:accent1>
      <a:accent2>
        <a:srgbClr val="1F82BB"/>
      </a:accent2>
      <a:accent3>
        <a:srgbClr val="007934"/>
      </a:accent3>
      <a:accent4>
        <a:srgbClr val="BAD820"/>
      </a:accent4>
      <a:accent5>
        <a:srgbClr val="FFA600"/>
      </a:accent5>
      <a:accent6>
        <a:srgbClr val="10C4FF"/>
      </a:accent6>
      <a:hlink>
        <a:srgbClr val="F49100"/>
      </a:hlink>
      <a:folHlink>
        <a:srgbClr val="AD39BB"/>
      </a:folHlink>
    </a:clrScheme>
    <a:fontScheme name="Office Them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Them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EHS" id="{2F29750C-AA18-BC42-AC92-6CD6FAFFA228}" vid="{96D3AD70-47FF-634F-84CA-27629F7B8419}"/>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buildingenergyscore.energy.gov/" TargetMode="External"/><Relationship Id="rId7" Type="http://schemas.openxmlformats.org/officeDocument/2006/relationships/drawing" Target="../drawings/drawing1.xml"/><Relationship Id="rId2" Type="http://schemas.openxmlformats.org/officeDocument/2006/relationships/hyperlink" Target="https://help.buildingenergyscore.com/support/solutions/articles/8000104117-quick-analysis-tool" TargetMode="External"/><Relationship Id="rId1" Type="http://schemas.openxmlformats.org/officeDocument/2006/relationships/hyperlink" Target="https://buildingenergyscore.energy.gov/" TargetMode="External"/><Relationship Id="rId6" Type="http://schemas.openxmlformats.org/officeDocument/2006/relationships/printerSettings" Target="../printerSettings/printerSettings1.bin"/><Relationship Id="rId5" Type="http://schemas.openxmlformats.org/officeDocument/2006/relationships/hyperlink" Target="https://help.buildingenergyscore.com/support/solutions/articles/8000104117-quick-analysis-tool" TargetMode="External"/><Relationship Id="rId4" Type="http://schemas.openxmlformats.org/officeDocument/2006/relationships/hyperlink" Target="https://help.buildingenergyscore.com/support/solutions/articles/8000104117-quick-analysis-tool"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earth.google.com/web/"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sheetPr>
  <dimension ref="B1:AA31"/>
  <sheetViews>
    <sheetView tabSelected="1" zoomScaleNormal="100" zoomScaleSheetLayoutView="100" workbookViewId="0"/>
  </sheetViews>
  <sheetFormatPr defaultColWidth="11" defaultRowHeight="15.95"/>
  <cols>
    <col min="1" max="1" width="4.875" style="30" customWidth="1"/>
    <col min="2" max="2" width="6.5" style="30" customWidth="1"/>
    <col min="3" max="10" width="11" style="30"/>
    <col min="11" max="11" width="26.875" style="30" customWidth="1"/>
    <col min="12" max="16384" width="11" style="30"/>
  </cols>
  <sheetData>
    <row r="1" spans="2:27" ht="102" customHeight="1"/>
    <row r="2" spans="2:27" s="31" customFormat="1" ht="48.95" customHeight="1">
      <c r="B2" s="701" t="s">
        <v>0</v>
      </c>
      <c r="C2" s="701"/>
      <c r="D2" s="701"/>
      <c r="E2" s="701"/>
      <c r="F2" s="701"/>
      <c r="G2" s="701"/>
      <c r="H2" s="701"/>
      <c r="I2" s="701"/>
      <c r="J2" s="701"/>
      <c r="K2" s="701"/>
      <c r="N2" s="700"/>
      <c r="O2" s="700"/>
      <c r="P2" s="700"/>
      <c r="Q2" s="700"/>
      <c r="R2" s="700"/>
      <c r="S2" s="700"/>
      <c r="T2" s="700"/>
      <c r="U2" s="700"/>
      <c r="V2" s="700"/>
      <c r="W2" s="700"/>
      <c r="X2" s="700"/>
      <c r="Y2" s="216"/>
      <c r="Z2" s="216"/>
      <c r="AA2" s="216"/>
    </row>
    <row r="3" spans="2:27" ht="348.95" customHeight="1">
      <c r="B3" s="690" t="s">
        <v>1</v>
      </c>
      <c r="C3" s="690"/>
      <c r="D3" s="690"/>
      <c r="E3" s="690"/>
      <c r="F3" s="690"/>
      <c r="G3" s="690"/>
      <c r="H3" s="690"/>
      <c r="I3" s="690"/>
      <c r="J3" s="690"/>
      <c r="K3" s="690"/>
      <c r="L3" s="50"/>
      <c r="M3" s="50"/>
      <c r="N3" s="216"/>
      <c r="O3" s="216"/>
      <c r="P3" s="216"/>
      <c r="Q3" s="216"/>
      <c r="R3" s="216"/>
      <c r="S3" s="216"/>
      <c r="T3" s="216"/>
      <c r="U3" s="216"/>
      <c r="V3" s="216"/>
      <c r="W3" s="216"/>
      <c r="X3" s="338"/>
      <c r="Y3" s="216"/>
      <c r="Z3" s="216"/>
    </row>
    <row r="4" spans="2:27" ht="36" customHeight="1">
      <c r="B4" s="702" t="s">
        <v>2</v>
      </c>
      <c r="C4" s="702"/>
      <c r="D4" s="702"/>
      <c r="E4" s="702"/>
      <c r="F4" s="702"/>
      <c r="G4" s="702"/>
      <c r="H4" s="702"/>
      <c r="I4" s="702"/>
      <c r="J4" s="702"/>
      <c r="K4" s="702"/>
      <c r="N4" s="216"/>
      <c r="O4" s="216"/>
      <c r="P4" s="216"/>
      <c r="Q4" s="216"/>
      <c r="R4" s="216"/>
      <c r="S4" s="216"/>
      <c r="T4" s="216"/>
      <c r="U4" s="216"/>
      <c r="V4" s="216"/>
      <c r="W4" s="216"/>
      <c r="X4" s="216"/>
      <c r="Y4" s="216"/>
      <c r="Z4" s="216"/>
      <c r="AA4" s="216"/>
    </row>
    <row r="5" spans="2:27" ht="36" customHeight="1">
      <c r="B5" s="702" t="s">
        <v>3</v>
      </c>
      <c r="C5" s="702"/>
      <c r="D5" s="702"/>
      <c r="E5" s="702"/>
      <c r="F5" s="702"/>
      <c r="G5" s="702"/>
      <c r="H5" s="702"/>
      <c r="I5" s="702"/>
      <c r="J5" s="702"/>
      <c r="K5" s="702"/>
      <c r="N5" s="216"/>
      <c r="O5" s="216"/>
      <c r="P5" s="216"/>
      <c r="Q5" s="216"/>
      <c r="R5" s="216"/>
      <c r="S5" s="216"/>
      <c r="T5" s="216"/>
      <c r="U5" s="216"/>
      <c r="V5" s="216"/>
      <c r="W5" s="216"/>
      <c r="X5" s="216"/>
      <c r="Y5" s="216"/>
      <c r="Z5" s="216"/>
      <c r="AA5" s="216"/>
    </row>
    <row r="6" spans="2:27" ht="9.9499999999999993" customHeight="1">
      <c r="I6" s="30" t="s">
        <v>4</v>
      </c>
      <c r="N6" s="216"/>
      <c r="O6" s="216"/>
      <c r="P6" s="216"/>
      <c r="Q6" s="216"/>
      <c r="R6" s="216"/>
      <c r="S6" s="216"/>
      <c r="T6" s="216"/>
      <c r="U6" s="216"/>
      <c r="V6" s="216"/>
      <c r="W6" s="216"/>
      <c r="X6" s="216"/>
      <c r="Y6" s="216"/>
      <c r="Z6" s="216"/>
      <c r="AA6" s="216"/>
    </row>
    <row r="7" spans="2:27" s="31" customFormat="1" ht="30.95" customHeight="1">
      <c r="B7" s="32" t="s">
        <v>5</v>
      </c>
      <c r="N7" s="216"/>
      <c r="O7" s="216"/>
      <c r="P7" s="216"/>
      <c r="Q7" s="216"/>
      <c r="R7" s="216"/>
      <c r="S7" s="216"/>
      <c r="T7" s="216"/>
      <c r="U7" s="216"/>
      <c r="V7" s="216"/>
      <c r="W7" s="216"/>
      <c r="X7" s="216"/>
      <c r="Y7" s="216"/>
      <c r="Z7" s="216"/>
      <c r="AA7" s="216"/>
    </row>
    <row r="8" spans="2:27" ht="50.1" customHeight="1">
      <c r="B8" s="654" t="s">
        <v>6</v>
      </c>
      <c r="C8" s="690" t="s">
        <v>7</v>
      </c>
      <c r="D8" s="690"/>
      <c r="E8" s="690"/>
      <c r="F8" s="690"/>
      <c r="G8" s="690"/>
      <c r="H8" s="690"/>
      <c r="I8" s="690"/>
      <c r="J8" s="690"/>
      <c r="K8" s="690"/>
      <c r="N8" s="216"/>
      <c r="O8" s="216"/>
      <c r="P8" s="216"/>
      <c r="Q8" s="216"/>
      <c r="R8" s="216"/>
      <c r="S8" s="216"/>
      <c r="T8" s="216"/>
      <c r="U8" s="216"/>
      <c r="V8" s="216"/>
      <c r="W8" s="216"/>
      <c r="X8" s="216"/>
      <c r="Y8" s="216"/>
      <c r="Z8" s="216"/>
      <c r="AA8" s="216"/>
    </row>
    <row r="9" spans="2:27" ht="47.1" customHeight="1" thickBot="1">
      <c r="B9" s="654" t="s">
        <v>8</v>
      </c>
      <c r="C9" s="690" t="s">
        <v>9</v>
      </c>
      <c r="D9" s="690"/>
      <c r="E9" s="690"/>
      <c r="F9" s="690"/>
      <c r="G9" s="690"/>
      <c r="H9" s="690"/>
      <c r="I9" s="690"/>
      <c r="J9" s="690"/>
      <c r="K9" s="690"/>
      <c r="N9" s="216"/>
      <c r="O9" s="216"/>
      <c r="P9" s="216"/>
      <c r="Q9" s="216"/>
      <c r="R9" s="216"/>
      <c r="S9" s="216"/>
      <c r="T9" s="216"/>
      <c r="U9" s="216"/>
      <c r="V9" s="216"/>
      <c r="W9" s="216"/>
      <c r="X9" s="216"/>
      <c r="Y9" s="216"/>
      <c r="Z9" s="216"/>
      <c r="AA9" s="216"/>
    </row>
    <row r="10" spans="2:27" ht="32.25" customHeight="1" thickBot="1">
      <c r="B10" s="651"/>
      <c r="C10" s="663"/>
      <c r="E10" s="698" t="s">
        <v>10</v>
      </c>
      <c r="F10" s="699"/>
      <c r="I10" s="696" t="s">
        <v>11</v>
      </c>
      <c r="J10" s="697"/>
      <c r="K10" s="663"/>
      <c r="U10" s="216"/>
      <c r="V10" s="216"/>
      <c r="W10" s="216"/>
      <c r="X10" s="216"/>
      <c r="Y10" s="216"/>
      <c r="Z10" s="216"/>
      <c r="AA10" s="216"/>
    </row>
    <row r="11" spans="2:27" ht="14.25" customHeight="1">
      <c r="B11" s="651"/>
      <c r="C11" s="663"/>
      <c r="D11" s="663"/>
      <c r="E11" s="663"/>
      <c r="F11" s="663"/>
      <c r="G11" s="663"/>
      <c r="H11" s="663"/>
      <c r="I11" s="663"/>
      <c r="J11" s="663"/>
      <c r="K11" s="663"/>
      <c r="U11" s="216"/>
      <c r="V11" s="216"/>
      <c r="W11" s="216"/>
      <c r="X11" s="216"/>
      <c r="Y11" s="216"/>
      <c r="Z11" s="216"/>
      <c r="AA11" s="216"/>
    </row>
    <row r="12" spans="2:27" ht="135" customHeight="1">
      <c r="B12" s="654" t="s">
        <v>12</v>
      </c>
      <c r="C12" s="690" t="s">
        <v>13</v>
      </c>
      <c r="D12" s="690"/>
      <c r="E12" s="690"/>
      <c r="F12" s="690"/>
      <c r="G12" s="690"/>
      <c r="H12" s="690"/>
      <c r="I12" s="690"/>
      <c r="J12" s="690"/>
      <c r="K12" s="690"/>
      <c r="M12" s="399"/>
      <c r="U12" s="216"/>
      <c r="V12" s="216"/>
      <c r="W12" s="216"/>
      <c r="X12" s="216"/>
      <c r="Y12" s="216"/>
      <c r="Z12" s="216"/>
      <c r="AA12" s="216"/>
    </row>
    <row r="13" spans="2:27" ht="60.95" customHeight="1">
      <c r="B13" s="654" t="s">
        <v>12</v>
      </c>
      <c r="C13" s="690" t="s">
        <v>14</v>
      </c>
      <c r="D13" s="690"/>
      <c r="E13" s="690"/>
      <c r="F13" s="690"/>
      <c r="G13" s="690"/>
      <c r="H13" s="690"/>
      <c r="I13" s="690"/>
      <c r="J13" s="690"/>
      <c r="K13" s="690"/>
      <c r="M13" s="399"/>
      <c r="N13" s="216"/>
      <c r="O13" s="216"/>
      <c r="P13" s="216"/>
      <c r="Q13" s="216"/>
      <c r="R13" s="216"/>
      <c r="S13" s="216"/>
      <c r="T13" s="216"/>
      <c r="U13" s="216"/>
      <c r="V13" s="216"/>
      <c r="W13" s="216"/>
      <c r="X13" s="216"/>
      <c r="Y13" s="216"/>
      <c r="Z13" s="216"/>
      <c r="AA13" s="216"/>
    </row>
    <row r="14" spans="2:27" ht="53.1" customHeight="1">
      <c r="B14" s="652" t="s">
        <v>15</v>
      </c>
      <c r="C14" s="690" t="s">
        <v>16</v>
      </c>
      <c r="D14" s="690"/>
      <c r="E14" s="690"/>
      <c r="F14" s="690"/>
      <c r="G14" s="690"/>
      <c r="H14" s="690"/>
      <c r="I14" s="690"/>
      <c r="J14" s="690"/>
      <c r="K14" s="690"/>
      <c r="M14" s="522"/>
      <c r="N14" s="216"/>
      <c r="O14" s="216"/>
      <c r="P14" s="216"/>
      <c r="Q14" s="216"/>
      <c r="R14" s="216"/>
      <c r="S14" s="216"/>
      <c r="T14" s="216"/>
      <c r="U14" s="216"/>
      <c r="V14" s="216"/>
      <c r="W14" s="216"/>
      <c r="X14" s="216"/>
      <c r="Y14" s="216"/>
      <c r="Z14" s="216"/>
      <c r="AA14" s="216"/>
    </row>
    <row r="15" spans="2:27" ht="23.25" customHeight="1">
      <c r="B15" s="32" t="s">
        <v>17</v>
      </c>
      <c r="C15" s="33"/>
      <c r="D15" s="33"/>
      <c r="E15" s="33"/>
      <c r="F15" s="33"/>
      <c r="G15" s="33"/>
      <c r="H15" s="33"/>
      <c r="I15" s="33"/>
      <c r="J15" s="33"/>
    </row>
    <row r="16" spans="2:27" ht="11.25" customHeight="1">
      <c r="B16" s="651"/>
      <c r="C16" s="33"/>
      <c r="D16" s="33"/>
      <c r="E16" s="33"/>
      <c r="F16" s="33"/>
      <c r="G16" s="33"/>
      <c r="H16" s="33"/>
      <c r="I16" s="33"/>
      <c r="J16" s="33"/>
    </row>
    <row r="17" spans="2:20" ht="60.95" customHeight="1">
      <c r="B17" s="654" t="s">
        <v>18</v>
      </c>
      <c r="C17" s="690" t="s">
        <v>19</v>
      </c>
      <c r="D17" s="690"/>
      <c r="E17" s="690"/>
      <c r="F17" s="690"/>
      <c r="G17" s="690"/>
      <c r="H17" s="690"/>
      <c r="I17" s="690"/>
      <c r="J17" s="690"/>
      <c r="K17" s="690"/>
    </row>
    <row r="18" spans="2:20" ht="30.95" customHeight="1">
      <c r="B18" s="651"/>
      <c r="C18" s="703" t="s">
        <v>20</v>
      </c>
      <c r="D18" s="703"/>
      <c r="E18" s="703"/>
      <c r="F18" s="703"/>
      <c r="G18" s="703"/>
      <c r="H18" s="703"/>
      <c r="I18" s="703"/>
      <c r="J18" s="703"/>
      <c r="K18" s="703"/>
    </row>
    <row r="19" spans="2:20" ht="135" customHeight="1">
      <c r="B19" s="654" t="s">
        <v>6</v>
      </c>
      <c r="C19" s="690" t="s">
        <v>21</v>
      </c>
      <c r="D19" s="690"/>
      <c r="E19" s="690"/>
      <c r="F19" s="690"/>
      <c r="G19" s="690"/>
      <c r="H19" s="690"/>
      <c r="I19" s="690"/>
      <c r="J19" s="690"/>
      <c r="K19" s="690"/>
    </row>
    <row r="20" spans="2:20" ht="81" customHeight="1">
      <c r="B20" s="654" t="s">
        <v>12</v>
      </c>
      <c r="C20" s="690" t="s">
        <v>22</v>
      </c>
      <c r="D20" s="690"/>
      <c r="E20" s="690"/>
      <c r="F20" s="690"/>
      <c r="G20" s="690"/>
      <c r="H20" s="690"/>
      <c r="I20" s="690"/>
      <c r="J20" s="690"/>
      <c r="K20" s="690"/>
      <c r="L20" s="522"/>
    </row>
    <row r="21" spans="2:20" ht="56.1" customHeight="1">
      <c r="B21" s="654" t="s">
        <v>8</v>
      </c>
      <c r="C21" s="690" t="s">
        <v>23</v>
      </c>
      <c r="D21" s="690"/>
      <c r="E21" s="690"/>
      <c r="F21" s="690"/>
      <c r="G21" s="690"/>
      <c r="H21" s="690"/>
      <c r="I21" s="690"/>
      <c r="J21" s="690"/>
      <c r="K21" s="690"/>
      <c r="L21" s="522"/>
    </row>
    <row r="22" spans="2:20" s="653" customFormat="1" ht="26.1" customHeight="1">
      <c r="B22" s="654" t="s">
        <v>8</v>
      </c>
      <c r="C22" s="694" t="s">
        <v>24</v>
      </c>
      <c r="D22" s="694"/>
      <c r="E22" s="694"/>
      <c r="F22" s="694"/>
      <c r="G22" s="694"/>
      <c r="H22" s="694"/>
      <c r="I22" s="694"/>
      <c r="J22" s="694"/>
      <c r="K22" s="694"/>
    </row>
    <row r="23" spans="2:20" ht="102.95" customHeight="1">
      <c r="B23" s="654"/>
      <c r="C23" s="695" t="s">
        <v>25</v>
      </c>
      <c r="D23" s="695"/>
      <c r="E23" s="695"/>
      <c r="F23" s="695"/>
      <c r="G23" s="695"/>
      <c r="H23" s="695"/>
      <c r="I23" s="695"/>
      <c r="J23" s="695"/>
      <c r="K23" s="695"/>
    </row>
    <row r="24" spans="2:20" ht="39.950000000000003" customHeight="1">
      <c r="B24" s="654" t="s">
        <v>8</v>
      </c>
      <c r="C24" s="690" t="s">
        <v>26</v>
      </c>
      <c r="D24" s="690"/>
      <c r="E24" s="690"/>
      <c r="F24" s="690"/>
      <c r="G24" s="690"/>
      <c r="H24" s="690"/>
      <c r="I24" s="690"/>
      <c r="J24" s="690"/>
      <c r="K24" s="690"/>
      <c r="L24" s="690"/>
      <c r="M24" s="690"/>
      <c r="N24" s="690"/>
      <c r="O24" s="690"/>
      <c r="P24" s="690"/>
      <c r="Q24" s="690"/>
      <c r="R24" s="690"/>
      <c r="S24" s="690"/>
      <c r="T24" s="690"/>
    </row>
    <row r="25" spans="2:20" ht="33.950000000000003" customHeight="1">
      <c r="B25" s="654" t="s">
        <v>6</v>
      </c>
      <c r="C25" s="695" t="s">
        <v>27</v>
      </c>
      <c r="D25" s="695"/>
      <c r="E25" s="695"/>
      <c r="F25" s="695"/>
      <c r="G25" s="695"/>
      <c r="H25" s="695"/>
      <c r="I25" s="695"/>
      <c r="J25" s="695"/>
      <c r="K25" s="695"/>
      <c r="N25" s="338"/>
    </row>
    <row r="26" spans="2:20" ht="98.1" customHeight="1">
      <c r="B26" s="654" t="s">
        <v>6</v>
      </c>
      <c r="C26" s="690" t="s">
        <v>28</v>
      </c>
      <c r="D26" s="690"/>
      <c r="E26" s="690"/>
      <c r="F26" s="690"/>
      <c r="G26" s="690"/>
      <c r="H26" s="690"/>
      <c r="I26" s="690"/>
      <c r="J26" s="690"/>
      <c r="K26" s="690"/>
    </row>
    <row r="27" spans="2:20" ht="33" customHeight="1">
      <c r="B27" s="33"/>
      <c r="C27" s="691" t="s">
        <v>29</v>
      </c>
      <c r="D27" s="691"/>
      <c r="E27" s="691"/>
      <c r="F27" s="691"/>
      <c r="G27" s="691"/>
      <c r="H27" s="691"/>
      <c r="I27" s="691"/>
      <c r="J27" s="691"/>
      <c r="K27" s="691"/>
    </row>
    <row r="28" spans="2:20" ht="39" customHeight="1">
      <c r="B28" s="33"/>
      <c r="C28" s="692" t="s">
        <v>30</v>
      </c>
      <c r="D28" s="692"/>
      <c r="E28" s="692"/>
      <c r="F28" s="692"/>
      <c r="G28" s="692"/>
      <c r="H28" s="692"/>
      <c r="I28" s="692"/>
      <c r="J28" s="692"/>
      <c r="K28" s="692"/>
    </row>
    <row r="29" spans="2:20" ht="39.950000000000003" customHeight="1">
      <c r="B29" s="33"/>
      <c r="C29" s="693" t="s">
        <v>31</v>
      </c>
      <c r="D29" s="693"/>
      <c r="E29" s="693"/>
      <c r="F29" s="693"/>
      <c r="G29" s="693"/>
      <c r="H29" s="693"/>
      <c r="I29" s="693"/>
      <c r="J29" s="693"/>
      <c r="K29" s="693"/>
    </row>
    <row r="30" spans="2:20" ht="18">
      <c r="B30" s="33"/>
      <c r="C30" s="407"/>
      <c r="D30" s="407"/>
      <c r="E30" s="407"/>
      <c r="F30" s="407"/>
      <c r="G30" s="407"/>
      <c r="H30" s="407"/>
      <c r="I30" s="407"/>
      <c r="J30" s="407"/>
      <c r="K30" s="407"/>
    </row>
    <row r="31" spans="2:20" ht="18">
      <c r="B31" s="33"/>
    </row>
  </sheetData>
  <sheetProtection algorithmName="SHA-512" hashValue="SjOhhRl3M3BuyIJj9NaSFIut4HpZBm1BZCT0o1o+RDV/K6jr5fVRsLb5fFE0g0I6iDdsWyb1cgb9UHHvRyq+DA==" saltValue="kASjT7yTcY+yBb8ikL3DNA==" spinCount="100000" sheet="1" objects="1" scenarios="1"/>
  <mergeCells count="26">
    <mergeCell ref="I10:J10"/>
    <mergeCell ref="E10:F10"/>
    <mergeCell ref="N2:X2"/>
    <mergeCell ref="C14:K14"/>
    <mergeCell ref="L24:T24"/>
    <mergeCell ref="C8:K8"/>
    <mergeCell ref="C9:K9"/>
    <mergeCell ref="B2:K2"/>
    <mergeCell ref="B3:K3"/>
    <mergeCell ref="B4:K4"/>
    <mergeCell ref="B5:K5"/>
    <mergeCell ref="C13:K13"/>
    <mergeCell ref="C17:K17"/>
    <mergeCell ref="C18:K18"/>
    <mergeCell ref="C19:K19"/>
    <mergeCell ref="C20:K20"/>
    <mergeCell ref="C12:K12"/>
    <mergeCell ref="C27:K27"/>
    <mergeCell ref="C28:K28"/>
    <mergeCell ref="C29:K29"/>
    <mergeCell ref="C21:K21"/>
    <mergeCell ref="C22:K22"/>
    <mergeCell ref="C24:K24"/>
    <mergeCell ref="C25:K25"/>
    <mergeCell ref="C26:K26"/>
    <mergeCell ref="C23:K23"/>
  </mergeCells>
  <hyperlinks>
    <hyperlink ref="B4:K4" r:id="rId1" display="Access the U.S. Department of Energy's Building Energy Asset Score" xr:uid="{00000000-0004-0000-0000-000000000000}"/>
    <hyperlink ref="B5:K5" r:id="rId2" display="Access Asset Score's Quick Analysis recommendation engine" xr:uid="{00000000-0004-0000-0000-000001000000}"/>
    <hyperlink ref="C18" r:id="rId3" xr:uid="{00000000-0004-0000-0000-000002000000}"/>
    <hyperlink ref="C29:G29" r:id="rId4" display="Access Asset Score's Quick Analysis recommendation engine" xr:uid="{00000000-0004-0000-0000-000003000000}"/>
    <hyperlink ref="G29" r:id="rId5" display="Access Asset Score's Quick Analysis recommendation engine" xr:uid="{00000000-0004-0000-0000-000004000000}"/>
  </hyperlinks>
  <printOptions horizontalCentered="1" verticalCentered="1"/>
  <pageMargins left="0.2" right="0.2" top="0.25" bottom="0.25" header="0.05" footer="0.05"/>
  <pageSetup scale="70" orientation="portrait" r:id="rId6"/>
  <rowBreaks count="1" manualBreakCount="1">
    <brk id="14" min="1" max="10" man="1"/>
  </rowBreaks>
  <drawing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3" tint="0.79998168889431442"/>
  </sheetPr>
  <dimension ref="A1:CC151"/>
  <sheetViews>
    <sheetView zoomScaleNormal="100" zoomScaleSheetLayoutView="100" workbookViewId="0">
      <selection activeCell="G22" sqref="G22"/>
    </sheetView>
  </sheetViews>
  <sheetFormatPr defaultColWidth="3" defaultRowHeight="15.95"/>
  <cols>
    <col min="1" max="1" width="8.375" style="2" customWidth="1"/>
    <col min="2" max="2" width="3.875" style="2" customWidth="1"/>
    <col min="3" max="3" width="4.5" style="2" customWidth="1"/>
    <col min="4" max="5" width="21.5" style="2" customWidth="1"/>
    <col min="6" max="6" width="31" style="2" customWidth="1"/>
    <col min="7" max="7" width="21.875" style="2" customWidth="1"/>
    <col min="8" max="8" width="19.875" style="2" customWidth="1"/>
    <col min="9" max="10" width="6" style="2" customWidth="1"/>
    <col min="11" max="11" width="5.5" style="2" customWidth="1"/>
    <col min="12" max="12" width="33" style="2" hidden="1" customWidth="1"/>
    <col min="13" max="13" width="24" style="2" customWidth="1"/>
    <col min="14" max="14" width="28" style="2" customWidth="1"/>
    <col min="15" max="15" width="9" style="2" customWidth="1"/>
    <col min="16" max="16" width="11" style="2" customWidth="1"/>
    <col min="17" max="17" width="26" style="2" customWidth="1"/>
    <col min="18" max="18" width="11.375" style="2" customWidth="1"/>
    <col min="19" max="26" width="5.5" style="2" customWidth="1"/>
    <col min="27" max="27" width="12.375" style="2" customWidth="1"/>
    <col min="28" max="35" width="6.5" style="2" customWidth="1"/>
    <col min="36" max="36" width="12.5" style="2" customWidth="1"/>
    <col min="37" max="42" width="17.5" style="2" customWidth="1"/>
    <col min="43" max="16384" width="3" style="2"/>
  </cols>
  <sheetData>
    <row r="1" spans="1:15" s="128" customFormat="1" ht="20.100000000000001" customHeight="1">
      <c r="A1" s="39"/>
      <c r="B1" s="39"/>
      <c r="C1" s="39"/>
      <c r="D1" s="39"/>
      <c r="E1" s="39"/>
      <c r="F1" s="39"/>
      <c r="G1" s="39"/>
      <c r="H1" s="39"/>
      <c r="I1" s="39"/>
      <c r="J1" s="39"/>
    </row>
    <row r="2" spans="1:15" s="128" customFormat="1" ht="39.950000000000003" customHeight="1">
      <c r="A2" s="39"/>
      <c r="B2" s="848" t="s">
        <v>510</v>
      </c>
      <c r="C2" s="848"/>
      <c r="D2" s="848"/>
      <c r="E2" s="848"/>
      <c r="F2" s="848"/>
      <c r="G2" s="848"/>
      <c r="H2" s="848"/>
      <c r="I2" s="848"/>
      <c r="J2" s="39"/>
    </row>
    <row r="3" spans="1:15" s="63" customFormat="1" ht="84.95" customHeight="1">
      <c r="A3" s="7"/>
      <c r="B3" s="705" t="s">
        <v>511</v>
      </c>
      <c r="C3" s="705"/>
      <c r="D3" s="705"/>
      <c r="E3" s="705"/>
      <c r="F3" s="705"/>
      <c r="G3" s="705"/>
      <c r="H3" s="705"/>
      <c r="I3" s="705"/>
      <c r="J3" s="7"/>
    </row>
    <row r="4" spans="1:15" s="63" customFormat="1" ht="6" customHeight="1">
      <c r="A4" s="7"/>
      <c r="B4" s="7"/>
      <c r="C4" s="7"/>
      <c r="D4" s="7"/>
      <c r="E4" s="7"/>
      <c r="F4" s="7"/>
      <c r="G4" s="7"/>
      <c r="H4" s="7"/>
      <c r="I4" s="7"/>
      <c r="J4" s="7"/>
    </row>
    <row r="5" spans="1:15" s="63" customFormat="1" ht="29.25" customHeight="1">
      <c r="A5" s="7"/>
      <c r="B5" s="40" t="s">
        <v>178</v>
      </c>
      <c r="C5" s="7"/>
      <c r="D5" s="7"/>
      <c r="E5" s="7"/>
      <c r="F5" s="7"/>
      <c r="G5" s="7"/>
      <c r="H5" s="7"/>
      <c r="I5" s="7"/>
      <c r="J5" s="7"/>
    </row>
    <row r="6" spans="1:15" s="63" customFormat="1" ht="87.95" customHeight="1">
      <c r="A6" s="7"/>
      <c r="B6" s="655" t="s">
        <v>107</v>
      </c>
      <c r="C6" s="705" t="s">
        <v>512</v>
      </c>
      <c r="D6" s="705"/>
      <c r="E6" s="705"/>
      <c r="F6" s="705"/>
      <c r="G6" s="705"/>
      <c r="H6" s="705"/>
      <c r="I6" s="705"/>
      <c r="J6" s="41"/>
      <c r="K6" s="127"/>
    </row>
    <row r="7" spans="1:15" s="63" customFormat="1" ht="86.1" customHeight="1">
      <c r="A7" s="7"/>
      <c r="B7" s="655" t="s">
        <v>107</v>
      </c>
      <c r="C7" s="705" t="s">
        <v>513</v>
      </c>
      <c r="D7" s="705"/>
      <c r="E7" s="705"/>
      <c r="F7" s="705"/>
      <c r="G7" s="705"/>
      <c r="H7" s="705"/>
      <c r="I7" s="705"/>
      <c r="J7" s="41"/>
      <c r="K7" s="127"/>
      <c r="L7" s="130"/>
      <c r="M7" s="130"/>
      <c r="N7" s="130"/>
      <c r="O7" s="130"/>
    </row>
    <row r="8" spans="1:15" s="63" customFormat="1" ht="48.95" customHeight="1">
      <c r="A8" s="7"/>
      <c r="B8" s="655" t="s">
        <v>107</v>
      </c>
      <c r="C8" s="705" t="s">
        <v>514</v>
      </c>
      <c r="D8" s="705"/>
      <c r="E8" s="705"/>
      <c r="F8" s="705"/>
      <c r="G8" s="705"/>
      <c r="H8" s="705"/>
      <c r="I8" s="705"/>
      <c r="J8" s="41"/>
      <c r="K8" s="127"/>
      <c r="L8" s="130"/>
      <c r="M8" s="130"/>
      <c r="N8" s="130"/>
      <c r="O8" s="130"/>
    </row>
    <row r="9" spans="1:15" s="63" customFormat="1" ht="71.25" customHeight="1">
      <c r="A9" s="7"/>
      <c r="B9" s="655" t="s">
        <v>107</v>
      </c>
      <c r="C9" s="705" t="s">
        <v>515</v>
      </c>
      <c r="D9" s="705"/>
      <c r="E9" s="705"/>
      <c r="F9" s="705"/>
      <c r="G9" s="705"/>
      <c r="H9" s="705"/>
      <c r="I9" s="705"/>
      <c r="J9" s="41"/>
      <c r="K9" s="127"/>
      <c r="L9" s="130"/>
      <c r="M9" s="130"/>
      <c r="N9" s="130"/>
      <c r="O9" s="130"/>
    </row>
    <row r="10" spans="1:15" s="63" customFormat="1" ht="50.25" customHeight="1">
      <c r="A10" s="7"/>
      <c r="B10" s="655" t="s">
        <v>107</v>
      </c>
      <c r="C10" s="705" t="s">
        <v>516</v>
      </c>
      <c r="D10" s="705"/>
      <c r="E10" s="705"/>
      <c r="F10" s="705"/>
      <c r="G10" s="705"/>
      <c r="H10" s="705"/>
      <c r="I10" s="705"/>
      <c r="J10" s="41"/>
      <c r="K10" s="127"/>
      <c r="L10" s="130"/>
      <c r="M10" s="130"/>
      <c r="N10" s="130"/>
      <c r="O10" s="130"/>
    </row>
    <row r="11" spans="1:15" s="63" customFormat="1" ht="48" customHeight="1">
      <c r="A11" s="7"/>
      <c r="B11" s="655" t="s">
        <v>107</v>
      </c>
      <c r="C11" s="705" t="s">
        <v>517</v>
      </c>
      <c r="D11" s="705"/>
      <c r="E11" s="705"/>
      <c r="F11" s="705"/>
      <c r="G11" s="705"/>
      <c r="H11" s="705"/>
      <c r="I11" s="705"/>
      <c r="J11" s="41"/>
      <c r="K11" s="127"/>
      <c r="L11" s="130"/>
      <c r="M11" s="130"/>
      <c r="N11" s="130"/>
      <c r="O11" s="130"/>
    </row>
    <row r="12" spans="1:15" s="63" customFormat="1" ht="9" customHeight="1">
      <c r="A12" s="7"/>
      <c r="B12" s="7"/>
      <c r="C12" s="7"/>
      <c r="D12" s="7"/>
      <c r="E12" s="7"/>
      <c r="F12" s="7"/>
      <c r="G12" s="7"/>
      <c r="H12" s="7"/>
      <c r="I12" s="7"/>
      <c r="J12" s="7"/>
    </row>
    <row r="13" spans="1:15" s="131" customFormat="1" ht="30" customHeight="1">
      <c r="A13" s="42"/>
      <c r="B13" s="40" t="s">
        <v>518</v>
      </c>
      <c r="C13" s="42"/>
      <c r="D13" s="42"/>
      <c r="E13" s="42"/>
      <c r="F13" s="42"/>
      <c r="G13" s="42"/>
      <c r="H13" s="42"/>
      <c r="I13" s="42"/>
      <c r="J13" s="42"/>
    </row>
    <row r="14" spans="1:15" s="128" customFormat="1" ht="47.1" customHeight="1">
      <c r="A14" s="39"/>
      <c r="B14" s="655" t="s">
        <v>107</v>
      </c>
      <c r="C14" s="705" t="s">
        <v>519</v>
      </c>
      <c r="D14" s="705"/>
      <c r="E14" s="705"/>
      <c r="F14" s="705"/>
      <c r="G14" s="705"/>
      <c r="H14" s="705"/>
      <c r="I14" s="705"/>
      <c r="J14" s="705"/>
      <c r="K14" s="127"/>
    </row>
    <row r="15" spans="1:15" s="128" customFormat="1" ht="24" customHeight="1">
      <c r="A15" s="39"/>
      <c r="B15" s="655" t="s">
        <v>107</v>
      </c>
      <c r="C15" s="705" t="s">
        <v>520</v>
      </c>
      <c r="D15" s="705"/>
      <c r="E15" s="705"/>
      <c r="F15" s="705"/>
      <c r="G15" s="705"/>
      <c r="H15" s="705"/>
      <c r="I15" s="705"/>
      <c r="J15" s="705"/>
      <c r="K15" s="524"/>
      <c r="L15" s="65"/>
      <c r="M15" s="65"/>
      <c r="N15" s="65"/>
      <c r="O15" s="65"/>
    </row>
    <row r="16" spans="1:15" s="128" customFormat="1" ht="14.1" customHeight="1">
      <c r="A16" s="39"/>
      <c r="B16" s="39"/>
      <c r="C16" s="39"/>
      <c r="D16" s="39"/>
      <c r="E16" s="39"/>
      <c r="F16" s="39"/>
      <c r="G16" s="39"/>
      <c r="H16" s="39"/>
      <c r="I16" s="39"/>
      <c r="J16" s="39"/>
    </row>
    <row r="17" spans="2:81" s="128" customFormat="1" ht="15.95" customHeight="1" thickBot="1"/>
    <row r="18" spans="2:81" s="128" customFormat="1" ht="24.95" customHeight="1" thickBot="1">
      <c r="D18" s="103" t="s">
        <v>110</v>
      </c>
      <c r="E18" s="650" t="s">
        <v>11</v>
      </c>
      <c r="F18" s="659" t="s">
        <v>521</v>
      </c>
      <c r="H18" s="5"/>
      <c r="I18" s="5"/>
      <c r="K18" s="5"/>
      <c r="L18" s="5"/>
      <c r="M18" s="5"/>
      <c r="N18" s="5"/>
      <c r="O18" s="5"/>
    </row>
    <row r="19" spans="2:81" s="128" customFormat="1" ht="18" customHeight="1" thickBot="1">
      <c r="B19" s="5"/>
      <c r="C19" s="103"/>
      <c r="D19" s="5"/>
      <c r="E19" s="5"/>
      <c r="F19" s="5"/>
      <c r="G19" s="5"/>
      <c r="H19" s="5"/>
      <c r="I19" s="5"/>
      <c r="J19" s="5"/>
      <c r="K19" s="5"/>
      <c r="L19" s="5"/>
      <c r="M19" s="5"/>
      <c r="N19" s="5"/>
      <c r="O19" s="5"/>
    </row>
    <row r="20" spans="2:81" s="128" customFormat="1" ht="41.25" customHeight="1">
      <c r="B20" s="285"/>
      <c r="C20" s="845" t="s">
        <v>522</v>
      </c>
      <c r="D20" s="845"/>
      <c r="E20" s="845"/>
      <c r="F20" s="845"/>
      <c r="G20" s="845"/>
      <c r="H20" s="845"/>
      <c r="I20" s="846"/>
    </row>
    <row r="21" spans="2:81" s="128" customFormat="1" ht="14.25" customHeight="1" thickBot="1">
      <c r="B21" s="132"/>
      <c r="D21" s="133"/>
      <c r="E21" s="133"/>
      <c r="F21" s="133"/>
      <c r="G21" s="133"/>
      <c r="H21" s="133"/>
      <c r="I21" s="134"/>
    </row>
    <row r="22" spans="2:81" s="128" customFormat="1" ht="24.95" customHeight="1" thickBot="1">
      <c r="B22" s="132"/>
      <c r="C22" s="135" t="s">
        <v>130</v>
      </c>
      <c r="D22" s="844" t="s">
        <v>523</v>
      </c>
      <c r="E22" s="844"/>
      <c r="F22" s="844"/>
      <c r="G22" s="307"/>
      <c r="H22" s="136"/>
      <c r="I22" s="134"/>
    </row>
    <row r="23" spans="2:81" s="128" customFormat="1" ht="23.25" customHeight="1" thickBot="1">
      <c r="B23" s="132"/>
      <c r="C23" s="135"/>
      <c r="D23" s="844"/>
      <c r="E23" s="844"/>
      <c r="F23" s="844"/>
      <c r="G23" s="137"/>
      <c r="H23" s="133"/>
      <c r="I23" s="134"/>
    </row>
    <row r="24" spans="2:81" s="128" customFormat="1" ht="24.95" customHeight="1" thickBot="1">
      <c r="B24" s="132"/>
      <c r="C24" s="135"/>
      <c r="D24" s="844" t="s">
        <v>524</v>
      </c>
      <c r="E24" s="844"/>
      <c r="F24" s="844"/>
      <c r="G24" s="307"/>
      <c r="H24" s="133"/>
      <c r="I24" s="134"/>
    </row>
    <row r="25" spans="2:81" s="128" customFormat="1" ht="50.1" customHeight="1">
      <c r="B25" s="132"/>
      <c r="C25" s="135"/>
      <c r="D25" s="844"/>
      <c r="E25" s="844"/>
      <c r="F25" s="844"/>
      <c r="H25" s="133"/>
      <c r="I25" s="134"/>
    </row>
    <row r="26" spans="2:81" s="128" customFormat="1" ht="24" customHeight="1">
      <c r="B26" s="132"/>
      <c r="C26" s="135"/>
      <c r="D26" s="847" t="s">
        <v>525</v>
      </c>
      <c r="E26" s="847"/>
      <c r="F26" s="847"/>
      <c r="H26" s="133"/>
      <c r="I26" s="134"/>
    </row>
    <row r="27" spans="2:81" s="128" customFormat="1" ht="15.95" customHeight="1" thickBot="1">
      <c r="B27" s="138"/>
      <c r="C27" s="139"/>
      <c r="D27" s="140"/>
      <c r="E27" s="140"/>
      <c r="F27" s="140"/>
      <c r="G27" s="141"/>
      <c r="H27" s="140"/>
      <c r="I27" s="142"/>
    </row>
    <row r="28" spans="2:81" s="128" customFormat="1" ht="21.95" customHeight="1" thickBot="1">
      <c r="C28" s="135"/>
      <c r="D28" s="192"/>
      <c r="E28" s="192"/>
      <c r="F28" s="192"/>
      <c r="G28" s="1"/>
      <c r="L28" s="128" t="s">
        <v>526</v>
      </c>
    </row>
    <row r="29" spans="2:81" s="3" customFormat="1" ht="42" customHeight="1">
      <c r="B29" s="286"/>
      <c r="C29" s="721" t="s">
        <v>527</v>
      </c>
      <c r="D29" s="721"/>
      <c r="E29" s="721"/>
      <c r="F29" s="721"/>
      <c r="G29" s="721"/>
      <c r="H29" s="721"/>
      <c r="I29" s="287"/>
      <c r="O29" s="102"/>
      <c r="P29" s="102"/>
      <c r="Q29" s="102"/>
      <c r="R29" s="102"/>
      <c r="S29" s="102"/>
      <c r="T29" s="102"/>
      <c r="U29" s="102"/>
      <c r="V29" s="102"/>
      <c r="W29" s="102"/>
      <c r="X29" s="102"/>
      <c r="Y29" s="102"/>
      <c r="Z29" s="102"/>
      <c r="AA29" s="102"/>
      <c r="AB29" s="102"/>
      <c r="AC29" s="102"/>
      <c r="AD29" s="102"/>
      <c r="AE29" s="102"/>
      <c r="AF29" s="102"/>
      <c r="AG29" s="102"/>
      <c r="AH29" s="102"/>
      <c r="AI29" s="102"/>
      <c r="AJ29" s="102"/>
      <c r="AK29" s="102"/>
      <c r="AL29" s="102"/>
      <c r="AM29" s="102"/>
      <c r="AN29" s="102"/>
      <c r="AO29" s="102"/>
      <c r="AP29" s="102"/>
      <c r="AQ29" s="102"/>
      <c r="AR29" s="102"/>
      <c r="AS29" s="102"/>
      <c r="AT29" s="102"/>
      <c r="AU29" s="102"/>
      <c r="AV29" s="102"/>
      <c r="AW29" s="102"/>
      <c r="AX29" s="102"/>
      <c r="AY29" s="102"/>
      <c r="AZ29" s="102"/>
      <c r="BA29" s="102"/>
      <c r="BB29" s="102"/>
      <c r="BC29" s="102"/>
      <c r="BD29" s="102"/>
      <c r="BE29" s="102"/>
      <c r="BF29" s="102"/>
      <c r="BG29" s="102"/>
      <c r="BH29" s="102"/>
      <c r="BI29" s="102"/>
      <c r="BJ29" s="102"/>
      <c r="BK29" s="102"/>
      <c r="BL29" s="102"/>
      <c r="BM29" s="102"/>
      <c r="BN29" s="102"/>
      <c r="BO29" s="102"/>
      <c r="BP29" s="102"/>
      <c r="BQ29" s="102"/>
      <c r="BR29" s="102"/>
      <c r="BS29" s="102"/>
      <c r="BT29" s="102"/>
      <c r="BU29" s="102"/>
      <c r="BV29" s="102"/>
      <c r="BW29" s="102"/>
      <c r="BX29" s="102"/>
      <c r="BY29" s="102"/>
      <c r="BZ29" s="102"/>
      <c r="CA29" s="102"/>
      <c r="CB29" s="102"/>
      <c r="CC29" s="102"/>
    </row>
    <row r="30" spans="2:81" ht="9.9499999999999993" customHeight="1">
      <c r="B30" s="143"/>
      <c r="C30" s="75"/>
      <c r="D30" s="77"/>
      <c r="E30" s="77"/>
      <c r="F30" s="77"/>
      <c r="G30" s="77"/>
      <c r="H30" s="77"/>
      <c r="I30" s="144"/>
      <c r="J30" s="77"/>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row>
    <row r="31" spans="2:81" ht="11.25" customHeight="1" thickBot="1">
      <c r="B31" s="143"/>
      <c r="C31" s="86"/>
      <c r="D31" s="103"/>
      <c r="E31" s="5"/>
      <c r="F31" s="5"/>
      <c r="G31" s="5"/>
      <c r="I31" s="55"/>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row>
    <row r="32" spans="2:81" ht="24.95" customHeight="1" thickBot="1">
      <c r="B32" s="143"/>
      <c r="C32" s="78" t="s">
        <v>130</v>
      </c>
      <c r="D32" s="78" t="s">
        <v>528</v>
      </c>
      <c r="E32" s="145"/>
      <c r="F32" s="307"/>
      <c r="G32" s="145"/>
      <c r="I32" s="55"/>
      <c r="O32" s="1"/>
      <c r="P32" s="1"/>
      <c r="Q32" s="1"/>
      <c r="R32" s="146"/>
      <c r="S32" s="147"/>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row>
    <row r="33" spans="2:81" ht="15.95" customHeight="1" thickBot="1">
      <c r="B33" s="143"/>
      <c r="C33" s="86"/>
      <c r="D33" s="103"/>
      <c r="E33" s="5"/>
      <c r="F33" s="5"/>
      <c r="G33" s="5"/>
      <c r="I33" s="55"/>
      <c r="O33" s="1"/>
      <c r="P33" s="1"/>
      <c r="Q33" s="1"/>
      <c r="R33" s="148"/>
      <c r="S33" s="147"/>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row>
    <row r="34" spans="2:81" ht="24.95" customHeight="1" thickBot="1">
      <c r="B34" s="143"/>
      <c r="C34" s="86" t="s">
        <v>133</v>
      </c>
      <c r="D34" s="78" t="s">
        <v>529</v>
      </c>
      <c r="E34" s="145"/>
      <c r="F34" s="307"/>
      <c r="G34" s="145"/>
      <c r="I34" s="55"/>
      <c r="O34" s="1"/>
      <c r="P34" s="1"/>
      <c r="Q34" s="1"/>
      <c r="R34" s="148"/>
      <c r="S34" s="147"/>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row>
    <row r="35" spans="2:81" ht="17.25" customHeight="1" thickBot="1">
      <c r="B35" s="143"/>
      <c r="C35" s="86"/>
      <c r="D35" s="103"/>
      <c r="E35" s="5"/>
      <c r="F35" s="5"/>
      <c r="G35" s="5"/>
      <c r="I35" s="55"/>
      <c r="O35" s="1"/>
      <c r="P35" s="1"/>
      <c r="Q35" s="1"/>
      <c r="S35" s="147"/>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row>
    <row r="36" spans="2:81" ht="24.95" customHeight="1" thickBot="1">
      <c r="B36" s="143"/>
      <c r="C36" s="99" t="s">
        <v>136</v>
      </c>
      <c r="D36" s="149" t="s">
        <v>530</v>
      </c>
      <c r="E36" s="5"/>
      <c r="F36" s="307"/>
      <c r="G36" s="5"/>
      <c r="I36" s="55"/>
      <c r="O36" s="1"/>
      <c r="P36" s="1"/>
      <c r="Q36" s="1"/>
      <c r="S36" s="147"/>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row>
    <row r="37" spans="2:81" ht="20.100000000000001" customHeight="1">
      <c r="B37" s="143"/>
      <c r="C37" s="99"/>
      <c r="D37" s="103"/>
      <c r="E37" s="5"/>
      <c r="F37" s="5"/>
      <c r="G37" s="5"/>
      <c r="H37" s="5"/>
      <c r="I37" s="55"/>
      <c r="O37" s="1"/>
      <c r="P37" s="1"/>
      <c r="Q37" s="1"/>
      <c r="R37" s="148"/>
      <c r="S37" s="147"/>
      <c r="T37" s="1"/>
      <c r="U37" s="1"/>
      <c r="V37" s="1"/>
      <c r="W37" s="1"/>
      <c r="X37" s="1"/>
      <c r="Y37" s="1"/>
      <c r="Z37" s="1"/>
      <c r="AA37" s="1"/>
      <c r="AB37" s="1"/>
      <c r="AC37" s="1"/>
      <c r="AD37" s="1"/>
      <c r="AE37" s="1"/>
      <c r="AF37" s="1"/>
      <c r="AG37" s="1"/>
      <c r="AH37" s="1"/>
      <c r="AI37" s="1"/>
      <c r="AJ37" s="1"/>
      <c r="AK37" s="1"/>
      <c r="AL37" s="148"/>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row>
    <row r="38" spans="2:81" ht="20.100000000000001">
      <c r="B38" s="143"/>
      <c r="C38" s="99" t="s">
        <v>152</v>
      </c>
      <c r="D38" s="850" t="s">
        <v>531</v>
      </c>
      <c r="E38" s="850"/>
      <c r="F38" s="850"/>
      <c r="G38" s="850"/>
      <c r="H38" s="850"/>
      <c r="I38" s="55"/>
      <c r="O38" s="1"/>
      <c r="P38" s="1"/>
      <c r="Q38" s="1"/>
      <c r="R38" s="150"/>
      <c r="S38" s="151"/>
      <c r="T38" s="1"/>
      <c r="U38" s="1"/>
      <c r="V38" s="1"/>
      <c r="W38" s="1"/>
      <c r="X38" s="1"/>
      <c r="Y38" s="1"/>
      <c r="Z38" s="1"/>
      <c r="AA38" s="1"/>
      <c r="AB38" s="1"/>
      <c r="AC38" s="1"/>
      <c r="AD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row>
    <row r="39" spans="2:81" ht="30" customHeight="1">
      <c r="B39" s="143"/>
      <c r="C39" s="97"/>
      <c r="D39" s="835" t="s">
        <v>532</v>
      </c>
      <c r="E39" s="835"/>
      <c r="F39" s="835"/>
      <c r="G39" s="835"/>
      <c r="H39" s="835"/>
      <c r="I39" s="152"/>
      <c r="J39" s="1"/>
      <c r="K39" s="1"/>
      <c r="O39" s="1"/>
      <c r="P39" s="1"/>
      <c r="Q39" s="1"/>
      <c r="R39" s="153"/>
      <c r="S39" s="151"/>
      <c r="T39" s="1"/>
      <c r="U39" s="1"/>
      <c r="V39" s="1"/>
      <c r="W39" s="1"/>
      <c r="X39" s="1"/>
      <c r="Y39" s="1"/>
      <c r="Z39" s="1"/>
      <c r="AA39" s="1"/>
      <c r="AB39" s="1"/>
      <c r="AC39" s="1"/>
      <c r="AD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row>
    <row r="40" spans="2:81" s="154" customFormat="1" ht="32.25" customHeight="1">
      <c r="B40" s="155"/>
      <c r="C40" s="156"/>
      <c r="D40" s="288" t="s">
        <v>533</v>
      </c>
      <c r="E40" s="288" t="s">
        <v>534</v>
      </c>
      <c r="F40" s="288" t="s">
        <v>535</v>
      </c>
      <c r="G40" s="289" t="s">
        <v>536</v>
      </c>
      <c r="H40" s="288" t="s">
        <v>537</v>
      </c>
      <c r="I40" s="157"/>
      <c r="J40" s="1"/>
      <c r="K40" s="1"/>
      <c r="O40" s="1"/>
      <c r="P40" s="1"/>
      <c r="Q40" s="1"/>
      <c r="R40" s="153"/>
      <c r="S40" s="151"/>
      <c r="T40" s="1"/>
      <c r="U40" s="1"/>
      <c r="V40" s="1"/>
      <c r="W40" s="1"/>
      <c r="X40" s="1"/>
      <c r="Y40" s="1"/>
      <c r="Z40" s="1"/>
      <c r="AA40" s="1"/>
      <c r="AB40" s="1"/>
      <c r="AC40" s="1"/>
      <c r="AD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row>
    <row r="41" spans="2:81" s="154" customFormat="1" ht="27.95" customHeight="1">
      <c r="B41" s="155"/>
      <c r="C41" s="156"/>
      <c r="D41" s="312"/>
      <c r="E41" s="312"/>
      <c r="F41" s="313"/>
      <c r="G41" s="313"/>
      <c r="H41" s="314"/>
      <c r="I41" s="157"/>
      <c r="J41" s="1"/>
      <c r="K41" s="1"/>
      <c r="O41" s="1"/>
      <c r="P41" s="1"/>
      <c r="Q41" s="1"/>
      <c r="R41" s="153"/>
      <c r="S41" s="151"/>
      <c r="T41" s="1"/>
      <c r="U41" s="1"/>
      <c r="V41" s="1"/>
      <c r="W41" s="1"/>
      <c r="X41" s="1"/>
      <c r="Y41" s="1"/>
      <c r="Z41" s="1"/>
      <c r="AA41" s="1"/>
      <c r="AB41" s="1"/>
      <c r="AC41" s="1"/>
      <c r="AD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row>
    <row r="42" spans="2:81" s="154" customFormat="1" ht="27.95" customHeight="1">
      <c r="B42" s="155"/>
      <c r="C42" s="156"/>
      <c r="D42" s="312"/>
      <c r="E42" s="312"/>
      <c r="F42" s="313"/>
      <c r="G42" s="313"/>
      <c r="H42" s="314"/>
      <c r="I42" s="157"/>
      <c r="J42" s="1"/>
      <c r="K42" s="1"/>
      <c r="O42" s="1"/>
      <c r="P42" s="1"/>
      <c r="Q42" s="1"/>
      <c r="R42" s="153"/>
      <c r="S42" s="151"/>
      <c r="T42" s="1"/>
      <c r="U42" s="1"/>
      <c r="V42" s="1"/>
      <c r="W42" s="1"/>
      <c r="X42" s="1"/>
      <c r="Y42" s="1"/>
      <c r="Z42" s="1"/>
      <c r="AA42" s="1"/>
      <c r="AB42" s="1"/>
      <c r="AC42" s="1"/>
      <c r="AD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row>
    <row r="43" spans="2:81" s="154" customFormat="1" ht="27.95" customHeight="1">
      <c r="B43" s="155"/>
      <c r="C43" s="156"/>
      <c r="D43" s="312"/>
      <c r="E43" s="312"/>
      <c r="F43" s="313"/>
      <c r="G43" s="313"/>
      <c r="H43" s="314"/>
      <c r="I43" s="157"/>
      <c r="O43" s="1"/>
      <c r="P43" s="1"/>
      <c r="Q43" s="1"/>
      <c r="R43" s="153"/>
      <c r="S43" s="151"/>
      <c r="T43" s="1"/>
      <c r="U43" s="1"/>
      <c r="V43" s="1"/>
      <c r="W43" s="1"/>
      <c r="X43" s="1"/>
      <c r="Y43" s="1"/>
      <c r="Z43" s="1"/>
      <c r="AA43" s="1"/>
      <c r="AB43" s="1"/>
      <c r="AC43" s="1"/>
      <c r="AD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row>
    <row r="44" spans="2:81" s="154" customFormat="1" ht="27.95" customHeight="1">
      <c r="B44" s="155"/>
      <c r="C44" s="156"/>
      <c r="D44" s="312"/>
      <c r="E44" s="312"/>
      <c r="F44" s="313"/>
      <c r="G44" s="313"/>
      <c r="H44" s="314"/>
      <c r="I44" s="157"/>
      <c r="O44" s="1"/>
      <c r="P44" s="1"/>
      <c r="Q44" s="1"/>
      <c r="R44" s="153"/>
      <c r="S44" s="151"/>
      <c r="T44" s="1"/>
      <c r="U44" s="1"/>
      <c r="V44" s="1"/>
      <c r="W44" s="1"/>
      <c r="X44" s="1"/>
      <c r="Y44" s="1"/>
      <c r="Z44" s="1"/>
      <c r="AA44" s="1"/>
      <c r="AB44" s="1"/>
      <c r="AC44" s="1"/>
      <c r="AD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row>
    <row r="45" spans="2:81" s="154" customFormat="1" ht="27.95" customHeight="1">
      <c r="B45" s="155"/>
      <c r="C45" s="156"/>
      <c r="D45" s="312"/>
      <c r="E45" s="312"/>
      <c r="F45" s="313"/>
      <c r="G45" s="313"/>
      <c r="H45" s="314"/>
      <c r="I45" s="157"/>
      <c r="O45" s="1"/>
      <c r="P45" s="1"/>
      <c r="Q45" s="1"/>
      <c r="R45" s="153"/>
      <c r="S45" s="15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row>
    <row r="46" spans="2:81" s="154" customFormat="1" ht="27.95" customHeight="1">
      <c r="B46" s="155"/>
      <c r="C46" s="156"/>
      <c r="D46" s="312"/>
      <c r="E46" s="312"/>
      <c r="F46" s="313"/>
      <c r="G46" s="313"/>
      <c r="H46" s="314"/>
      <c r="I46" s="157"/>
      <c r="O46" s="1"/>
      <c r="P46" s="1"/>
      <c r="Q46" s="1"/>
      <c r="R46" s="158"/>
      <c r="S46" s="158"/>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row>
    <row r="47" spans="2:81" s="154" customFormat="1" ht="27.95" customHeight="1">
      <c r="B47" s="155"/>
      <c r="C47" s="156"/>
      <c r="D47" s="312"/>
      <c r="E47" s="312"/>
      <c r="F47" s="313"/>
      <c r="G47" s="313"/>
      <c r="H47" s="314"/>
      <c r="I47" s="157"/>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row>
    <row r="48" spans="2:81" s="154" customFormat="1" ht="27.95" customHeight="1">
      <c r="B48" s="155"/>
      <c r="C48" s="156"/>
      <c r="D48" s="312"/>
      <c r="E48" s="312"/>
      <c r="F48" s="313"/>
      <c r="G48" s="313"/>
      <c r="H48" s="314"/>
      <c r="I48" s="157"/>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row>
    <row r="49" spans="2:81" s="154" customFormat="1" ht="27.95" customHeight="1">
      <c r="B49" s="155"/>
      <c r="C49" s="156"/>
      <c r="D49" s="312"/>
      <c r="E49" s="312"/>
      <c r="F49" s="313"/>
      <c r="G49" s="313"/>
      <c r="H49" s="314"/>
      <c r="I49" s="157"/>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row>
    <row r="50" spans="2:81" s="154" customFormat="1" ht="27.95" customHeight="1">
      <c r="B50" s="155"/>
      <c r="C50" s="156"/>
      <c r="D50" s="312"/>
      <c r="E50" s="312"/>
      <c r="F50" s="313"/>
      <c r="G50" s="313"/>
      <c r="H50" s="314"/>
      <c r="I50" s="157"/>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row>
    <row r="51" spans="2:81" s="154" customFormat="1" ht="27.95" customHeight="1">
      <c r="B51" s="155"/>
      <c r="C51" s="156"/>
      <c r="D51" s="312"/>
      <c r="E51" s="312"/>
      <c r="F51" s="313"/>
      <c r="G51" s="313"/>
      <c r="H51" s="314"/>
      <c r="I51" s="157"/>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row>
    <row r="52" spans="2:81" s="154" customFormat="1" ht="27.95" customHeight="1">
      <c r="B52" s="155"/>
      <c r="C52" s="156"/>
      <c r="D52" s="312"/>
      <c r="E52" s="312"/>
      <c r="F52" s="313"/>
      <c r="G52" s="313"/>
      <c r="H52" s="314"/>
      <c r="I52" s="157"/>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row>
    <row r="53" spans="2:81" s="154" customFormat="1" ht="33" customHeight="1">
      <c r="B53" s="155"/>
      <c r="C53" s="99"/>
      <c r="D53" s="837" t="s">
        <v>538</v>
      </c>
      <c r="E53" s="838"/>
      <c r="F53" s="290">
        <f>SUM(F41:F52)</f>
        <v>0</v>
      </c>
      <c r="G53" s="291">
        <f>SUM(G41:G52)</f>
        <v>0</v>
      </c>
      <c r="H53" s="292">
        <f>SUM(H41:H52)</f>
        <v>0</v>
      </c>
      <c r="I53" s="157"/>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row>
    <row r="54" spans="2:81" s="6" customFormat="1" ht="15" customHeight="1" thickBot="1">
      <c r="B54" s="159"/>
      <c r="C54" s="160"/>
      <c r="D54" s="161"/>
      <c r="E54" s="161"/>
      <c r="F54" s="162"/>
      <c r="G54" s="162"/>
      <c r="H54" s="162"/>
      <c r="I54" s="163"/>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row>
    <row r="55" spans="2:81" ht="17.100000000000001" customHeight="1" thickBot="1"/>
    <row r="56" spans="2:81" ht="9.9499999999999993" customHeight="1">
      <c r="B56" s="315"/>
      <c r="C56" s="316"/>
      <c r="D56" s="316"/>
      <c r="E56" s="316"/>
      <c r="F56" s="316"/>
      <c r="G56" s="316"/>
      <c r="H56" s="316"/>
      <c r="I56" s="317"/>
    </row>
    <row r="57" spans="2:81" ht="24.95">
      <c r="B57" s="318"/>
      <c r="C57" s="851" t="s">
        <v>539</v>
      </c>
      <c r="D57" s="851"/>
      <c r="E57" s="851"/>
      <c r="F57" s="851"/>
      <c r="G57" s="851"/>
      <c r="H57" s="851"/>
      <c r="I57" s="319"/>
    </row>
    <row r="58" spans="2:81" ht="8.25" customHeight="1">
      <c r="B58" s="318"/>
      <c r="C58" s="320"/>
      <c r="D58" s="118"/>
      <c r="E58" s="118"/>
      <c r="F58" s="118"/>
      <c r="G58" s="118"/>
      <c r="H58" s="118"/>
      <c r="I58" s="321"/>
      <c r="J58" s="77"/>
    </row>
    <row r="59" spans="2:81" ht="26.1" thickBot="1">
      <c r="B59" s="143"/>
      <c r="C59" s="75"/>
      <c r="D59" s="77"/>
      <c r="E59" s="77"/>
      <c r="F59" s="77"/>
      <c r="G59" s="77"/>
      <c r="H59" s="77"/>
      <c r="I59" s="144"/>
      <c r="J59" s="77"/>
    </row>
    <row r="60" spans="2:81" ht="24.95" customHeight="1" thickBot="1">
      <c r="B60" s="143"/>
      <c r="C60" s="78" t="s">
        <v>130</v>
      </c>
      <c r="D60" s="78" t="s">
        <v>528</v>
      </c>
      <c r="E60" s="145"/>
      <c r="F60" s="307"/>
      <c r="G60" s="145"/>
      <c r="I60" s="55"/>
      <c r="M60" s="145"/>
      <c r="N60" s="164"/>
    </row>
    <row r="61" spans="2:81" ht="18.95" thickBot="1">
      <c r="B61" s="143"/>
      <c r="C61" s="86"/>
      <c r="D61" s="103"/>
      <c r="E61" s="5"/>
      <c r="F61" s="81"/>
      <c r="G61" s="5"/>
      <c r="I61" s="55"/>
      <c r="M61" s="5"/>
      <c r="N61" s="165"/>
      <c r="AA61" s="1"/>
      <c r="AB61" s="1"/>
      <c r="AC61" s="1"/>
      <c r="AD61" s="1"/>
      <c r="AE61" s="1"/>
      <c r="AF61" s="1"/>
      <c r="AG61" s="1"/>
      <c r="AH61" s="1"/>
      <c r="AI61" s="1"/>
      <c r="AJ61" s="1"/>
      <c r="AK61" s="1"/>
      <c r="AL61" s="1"/>
      <c r="AM61" s="1"/>
      <c r="AN61" s="1"/>
      <c r="AO61" s="1"/>
      <c r="AP61" s="1"/>
      <c r="AQ61" s="1"/>
      <c r="AR61" s="1"/>
      <c r="AS61" s="1"/>
      <c r="AT61" s="1"/>
      <c r="AU61" s="1"/>
      <c r="AV61" s="1"/>
      <c r="AW61" s="1"/>
      <c r="AX61" s="1"/>
      <c r="AY61" s="1"/>
    </row>
    <row r="62" spans="2:81" ht="24.95" customHeight="1" thickBot="1">
      <c r="B62" s="143"/>
      <c r="C62" s="78" t="s">
        <v>133</v>
      </c>
      <c r="D62" s="78" t="s">
        <v>529</v>
      </c>
      <c r="E62" s="145"/>
      <c r="F62" s="307"/>
      <c r="G62" s="145"/>
      <c r="I62" s="55"/>
      <c r="M62" s="5"/>
      <c r="N62" s="165"/>
      <c r="AA62" s="1"/>
      <c r="AB62" s="1"/>
      <c r="AC62" s="1"/>
      <c r="AD62" s="1"/>
      <c r="AE62" s="1"/>
      <c r="AF62" s="1"/>
      <c r="AG62" s="1"/>
      <c r="AH62" s="1"/>
      <c r="AI62" s="1"/>
      <c r="AJ62" s="1"/>
      <c r="AK62" s="1"/>
      <c r="AL62" s="1"/>
      <c r="AM62" s="1"/>
      <c r="AN62" s="1"/>
      <c r="AO62" s="1"/>
      <c r="AP62" s="1"/>
      <c r="AQ62" s="1"/>
      <c r="AR62" s="1"/>
      <c r="AS62" s="1"/>
      <c r="AT62" s="1"/>
      <c r="AU62" s="1"/>
      <c r="AV62" s="1"/>
      <c r="AW62" s="1"/>
      <c r="AX62" s="1"/>
      <c r="AY62" s="1"/>
    </row>
    <row r="63" spans="2:81" ht="18.95" thickBot="1">
      <c r="B63" s="143"/>
      <c r="C63" s="86"/>
      <c r="D63" s="103"/>
      <c r="E63" s="5"/>
      <c r="F63" s="81"/>
      <c r="G63" s="5"/>
      <c r="I63" s="55"/>
      <c r="AA63" s="1"/>
      <c r="AB63" s="1"/>
      <c r="AC63" s="1"/>
      <c r="AD63" s="1"/>
      <c r="AE63" s="1"/>
      <c r="AF63" s="1"/>
      <c r="AG63" s="1"/>
      <c r="AH63" s="1"/>
      <c r="AI63" s="1"/>
      <c r="AJ63" s="1"/>
      <c r="AK63" s="1"/>
      <c r="AL63" s="1"/>
      <c r="AM63" s="1"/>
      <c r="AN63" s="1"/>
      <c r="AO63" s="1"/>
      <c r="AP63" s="1"/>
      <c r="AQ63" s="1"/>
      <c r="AR63" s="1"/>
      <c r="AS63" s="1"/>
      <c r="AT63" s="1"/>
      <c r="AU63" s="1"/>
      <c r="AV63" s="1"/>
      <c r="AW63" s="1"/>
      <c r="AX63" s="1"/>
      <c r="AY63" s="1"/>
    </row>
    <row r="64" spans="2:81" ht="24.95" customHeight="1" thickBot="1">
      <c r="B64" s="143"/>
      <c r="C64" s="97" t="s">
        <v>136</v>
      </c>
      <c r="D64" s="149" t="s">
        <v>530</v>
      </c>
      <c r="E64" s="5"/>
      <c r="F64" s="307"/>
      <c r="G64" s="5"/>
      <c r="I64" s="55"/>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row>
    <row r="65" spans="2:51" ht="18.95" customHeight="1">
      <c r="B65" s="143"/>
      <c r="C65" s="99"/>
      <c r="D65" s="103"/>
      <c r="E65" s="5"/>
      <c r="F65" s="81"/>
      <c r="G65" s="5"/>
      <c r="H65" s="5"/>
      <c r="I65" s="55"/>
      <c r="N65" s="1"/>
      <c r="O65" s="1"/>
      <c r="P65" s="1"/>
      <c r="Q65" s="1"/>
      <c r="R65" s="1"/>
      <c r="S65" s="1"/>
      <c r="T65" s="1"/>
      <c r="U65" s="1"/>
      <c r="V65" s="1"/>
      <c r="W65" s="1"/>
      <c r="X65" s="1"/>
      <c r="Y65" s="1"/>
      <c r="Z65" s="1"/>
      <c r="AA65" s="1"/>
      <c r="AB65" s="1"/>
      <c r="AC65" s="1"/>
      <c r="AD65" s="1"/>
      <c r="AE65" s="1"/>
      <c r="AF65" s="1"/>
      <c r="AG65" s="1"/>
      <c r="AH65" s="1"/>
      <c r="AI65" s="1"/>
      <c r="AJ65" s="1"/>
      <c r="AK65" s="1"/>
      <c r="AL65" s="1"/>
      <c r="AM65" s="193"/>
      <c r="AN65" s="1"/>
      <c r="AO65" s="1"/>
      <c r="AP65" s="1"/>
      <c r="AQ65" s="1"/>
      <c r="AR65" s="1"/>
      <c r="AS65" s="1"/>
      <c r="AT65" s="1"/>
      <c r="AU65" s="1"/>
      <c r="AV65" s="1"/>
      <c r="AW65" s="1"/>
      <c r="AX65" s="1"/>
      <c r="AY65" s="1"/>
    </row>
    <row r="66" spans="2:51" ht="38.25" customHeight="1">
      <c r="B66" s="143"/>
      <c r="C66" s="666" t="s">
        <v>152</v>
      </c>
      <c r="D66" s="849" t="s">
        <v>540</v>
      </c>
      <c r="E66" s="849"/>
      <c r="F66" s="849"/>
      <c r="G66" s="849"/>
      <c r="H66" s="849"/>
      <c r="I66" s="55"/>
      <c r="N66" s="1"/>
      <c r="O66" s="1"/>
      <c r="P66" s="1"/>
      <c r="Q66" s="1"/>
      <c r="R66" s="1"/>
      <c r="S66" s="1"/>
      <c r="T66" s="1"/>
      <c r="U66" s="1"/>
      <c r="V66" s="1"/>
      <c r="W66" s="1"/>
      <c r="X66" s="1"/>
      <c r="Y66" s="1"/>
      <c r="Z66" s="1"/>
      <c r="AA66" s="1"/>
      <c r="AF66" s="1"/>
      <c r="AG66" s="1"/>
      <c r="AH66" s="1"/>
      <c r="AI66" s="1"/>
      <c r="AJ66" s="1"/>
      <c r="AK66" s="1"/>
      <c r="AL66" s="1"/>
      <c r="AM66" s="1"/>
      <c r="AN66" s="1"/>
      <c r="AO66" s="1"/>
      <c r="AP66" s="1"/>
      <c r="AQ66" s="1"/>
      <c r="AR66" s="1"/>
      <c r="AS66" s="1"/>
      <c r="AT66" s="1"/>
      <c r="AU66" s="1"/>
      <c r="AV66" s="1"/>
      <c r="AW66" s="1"/>
      <c r="AX66" s="1"/>
      <c r="AY66" s="1"/>
    </row>
    <row r="67" spans="2:51" ht="45.95" customHeight="1" thickBot="1">
      <c r="B67" s="143"/>
      <c r="C67" s="99"/>
      <c r="D67" s="708" t="s">
        <v>541</v>
      </c>
      <c r="E67" s="708"/>
      <c r="F67" s="708"/>
      <c r="G67" s="708"/>
      <c r="H67" s="708"/>
      <c r="I67" s="152"/>
      <c r="J67" s="839"/>
      <c r="K67" s="839"/>
      <c r="N67" s="1"/>
      <c r="O67" s="1"/>
      <c r="P67" s="1"/>
      <c r="Q67" s="1"/>
      <c r="R67" s="1"/>
      <c r="S67" s="1"/>
      <c r="T67" s="1"/>
      <c r="U67" s="1"/>
      <c r="V67" s="1"/>
      <c r="W67" s="1"/>
      <c r="X67" s="1"/>
      <c r="Y67" s="1"/>
      <c r="Z67" s="1"/>
      <c r="AA67" s="1"/>
      <c r="AF67" s="166"/>
      <c r="AG67" s="166"/>
      <c r="AH67" s="166"/>
      <c r="AI67" s="1"/>
      <c r="AJ67" s="1"/>
      <c r="AK67" s="1"/>
      <c r="AL67" s="1"/>
      <c r="AM67" s="1"/>
      <c r="AN67" s="1"/>
      <c r="AO67" s="1"/>
      <c r="AP67" s="1"/>
      <c r="AQ67" s="1"/>
      <c r="AR67" s="1"/>
      <c r="AS67" s="1"/>
      <c r="AT67" s="1"/>
      <c r="AU67" s="1"/>
      <c r="AV67" s="1"/>
      <c r="AW67" s="1"/>
      <c r="AX67" s="1"/>
      <c r="AY67" s="1"/>
    </row>
    <row r="68" spans="2:51" ht="24.95" customHeight="1" thickBot="1">
      <c r="B68" s="155"/>
      <c r="C68" s="1"/>
      <c r="D68" s="832" t="s">
        <v>542</v>
      </c>
      <c r="E68" s="832"/>
      <c r="F68" s="307"/>
      <c r="H68" s="1"/>
      <c r="I68" s="157"/>
      <c r="J68" s="154"/>
      <c r="K68" s="154"/>
      <c r="L68" s="1"/>
      <c r="N68" s="1"/>
      <c r="O68" s="1"/>
      <c r="P68" s="1"/>
      <c r="W68" s="167"/>
      <c r="X68" s="167"/>
      <c r="Y68" s="167"/>
      <c r="Z68" s="167"/>
      <c r="AA68" s="167"/>
      <c r="AU68" s="1"/>
      <c r="AV68" s="1"/>
      <c r="AW68" s="1"/>
      <c r="AX68" s="1"/>
      <c r="AY68" s="1"/>
    </row>
    <row r="69" spans="2:51" ht="35.25" customHeight="1">
      <c r="B69" s="155"/>
      <c r="C69" s="1"/>
      <c r="D69" s="833" t="s">
        <v>543</v>
      </c>
      <c r="E69" s="833"/>
      <c r="F69" s="194">
        <f>IF(ISNA(VLOOKUP(F68,'hidden tables'!A4:C12,3,FALSE)),0,VLOOKUP(F68,'hidden tables'!A4:C12,3,FALSE))</f>
        <v>0</v>
      </c>
      <c r="G69" s="168"/>
      <c r="H69" s="1"/>
      <c r="I69" s="157"/>
      <c r="J69" s="154"/>
      <c r="K69" s="154"/>
      <c r="L69" s="154"/>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row>
    <row r="70" spans="2:51" ht="39.950000000000003" customHeight="1">
      <c r="B70" s="155"/>
      <c r="F70" s="805" t="s">
        <v>544</v>
      </c>
      <c r="G70" s="805"/>
      <c r="H70" s="805"/>
      <c r="I70" s="157"/>
      <c r="J70" s="154"/>
      <c r="K70" s="154"/>
      <c r="L70" s="154"/>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row>
    <row r="71" spans="2:51" ht="23.25" customHeight="1">
      <c r="B71" s="143"/>
      <c r="C71" s="99" t="s">
        <v>161</v>
      </c>
      <c r="D71" s="850" t="s">
        <v>531</v>
      </c>
      <c r="E71" s="850"/>
      <c r="F71" s="850"/>
      <c r="G71" s="850"/>
      <c r="H71" s="850"/>
      <c r="I71" s="152"/>
      <c r="J71" s="8"/>
      <c r="K71" s="8"/>
    </row>
    <row r="72" spans="2:51" ht="30" customHeight="1">
      <c r="B72" s="143"/>
      <c r="C72" s="97"/>
      <c r="D72" s="835" t="s">
        <v>532</v>
      </c>
      <c r="E72" s="835"/>
      <c r="F72" s="835"/>
      <c r="G72" s="835"/>
      <c r="H72" s="835"/>
      <c r="I72" s="56"/>
      <c r="J72" s="9"/>
      <c r="K72" s="9"/>
    </row>
    <row r="73" spans="2:51" ht="36" customHeight="1">
      <c r="B73" s="143"/>
      <c r="C73" s="156"/>
      <c r="D73" s="288" t="s">
        <v>533</v>
      </c>
      <c r="E73" s="288" t="s">
        <v>534</v>
      </c>
      <c r="F73" s="288" t="s">
        <v>535</v>
      </c>
      <c r="G73" s="289" t="s">
        <v>545</v>
      </c>
      <c r="H73" s="288" t="s">
        <v>537</v>
      </c>
      <c r="I73" s="93"/>
      <c r="J73" s="1"/>
    </row>
    <row r="74" spans="2:51" ht="26.25" customHeight="1">
      <c r="B74" s="143"/>
      <c r="C74" s="156"/>
      <c r="D74" s="312"/>
      <c r="E74" s="312"/>
      <c r="F74" s="313"/>
      <c r="G74" s="313"/>
      <c r="H74" s="314"/>
      <c r="I74" s="93"/>
      <c r="J74" s="1"/>
      <c r="K74" s="1"/>
      <c r="L74" s="1"/>
      <c r="M74" s="1"/>
      <c r="N74" s="1"/>
    </row>
    <row r="75" spans="2:51" ht="26.25" customHeight="1">
      <c r="B75" s="143"/>
      <c r="C75" s="156"/>
      <c r="D75" s="312"/>
      <c r="E75" s="312"/>
      <c r="F75" s="313"/>
      <c r="G75" s="313"/>
      <c r="H75" s="314"/>
      <c r="I75" s="93"/>
      <c r="J75" s="1"/>
      <c r="K75" s="1"/>
      <c r="L75" s="1"/>
      <c r="M75" s="1"/>
      <c r="N75" s="1"/>
    </row>
    <row r="76" spans="2:51" ht="26.25" customHeight="1">
      <c r="B76" s="143"/>
      <c r="C76" s="156"/>
      <c r="D76" s="312"/>
      <c r="E76" s="312"/>
      <c r="F76" s="313"/>
      <c r="G76" s="313"/>
      <c r="H76" s="314"/>
      <c r="I76" s="93"/>
      <c r="J76" s="1"/>
      <c r="K76" s="1"/>
      <c r="L76" s="1"/>
      <c r="M76" s="1"/>
      <c r="N76" s="1"/>
    </row>
    <row r="77" spans="2:51" ht="26.25" customHeight="1">
      <c r="B77" s="143"/>
      <c r="C77" s="156"/>
      <c r="D77" s="312"/>
      <c r="E77" s="312"/>
      <c r="F77" s="313"/>
      <c r="G77" s="313"/>
      <c r="H77" s="314"/>
      <c r="I77" s="93"/>
      <c r="J77" s="1"/>
      <c r="K77" s="1"/>
      <c r="L77" s="1"/>
      <c r="M77" s="1"/>
      <c r="N77" s="1"/>
    </row>
    <row r="78" spans="2:51" ht="26.25" customHeight="1">
      <c r="B78" s="143"/>
      <c r="C78" s="156"/>
      <c r="D78" s="312"/>
      <c r="E78" s="312"/>
      <c r="F78" s="313"/>
      <c r="G78" s="313"/>
      <c r="H78" s="314"/>
      <c r="I78" s="93"/>
      <c r="J78" s="1"/>
      <c r="K78" s="1"/>
      <c r="L78" s="1"/>
      <c r="M78" s="1"/>
      <c r="N78" s="1"/>
    </row>
    <row r="79" spans="2:51" ht="26.25" customHeight="1">
      <c r="B79" s="143"/>
      <c r="C79" s="156"/>
      <c r="D79" s="312"/>
      <c r="E79" s="312"/>
      <c r="F79" s="313"/>
      <c r="G79" s="313"/>
      <c r="H79" s="314"/>
      <c r="I79" s="93"/>
      <c r="J79" s="1"/>
      <c r="K79" s="1"/>
      <c r="L79" s="1"/>
      <c r="M79" s="1"/>
      <c r="N79" s="1"/>
    </row>
    <row r="80" spans="2:51" ht="26.25" customHeight="1">
      <c r="B80" s="143"/>
      <c r="C80" s="156"/>
      <c r="D80" s="312"/>
      <c r="E80" s="312"/>
      <c r="F80" s="313"/>
      <c r="G80" s="313"/>
      <c r="H80" s="314"/>
      <c r="I80" s="93"/>
      <c r="J80" s="1"/>
      <c r="K80" s="1"/>
      <c r="L80" s="1"/>
      <c r="M80" s="1"/>
      <c r="N80" s="1"/>
    </row>
    <row r="81" spans="2:32" ht="26.25" customHeight="1">
      <c r="B81" s="143"/>
      <c r="C81" s="156"/>
      <c r="D81" s="312"/>
      <c r="E81" s="312"/>
      <c r="F81" s="313"/>
      <c r="G81" s="313"/>
      <c r="H81" s="314"/>
      <c r="I81" s="93"/>
      <c r="J81" s="1"/>
      <c r="K81" s="1"/>
      <c r="L81" s="1"/>
      <c r="M81" s="1"/>
      <c r="N81" s="1"/>
    </row>
    <row r="82" spans="2:32" ht="26.25" customHeight="1">
      <c r="B82" s="143"/>
      <c r="C82" s="156"/>
      <c r="D82" s="312"/>
      <c r="E82" s="312"/>
      <c r="F82" s="313"/>
      <c r="G82" s="313"/>
      <c r="H82" s="314"/>
      <c r="I82" s="93"/>
      <c r="J82" s="1"/>
      <c r="K82" s="169"/>
      <c r="L82" s="1"/>
      <c r="M82" s="1"/>
      <c r="N82" s="1"/>
    </row>
    <row r="83" spans="2:32" ht="26.25" customHeight="1">
      <c r="B83" s="143"/>
      <c r="C83" s="156"/>
      <c r="D83" s="312"/>
      <c r="E83" s="312"/>
      <c r="F83" s="313"/>
      <c r="G83" s="313"/>
      <c r="H83" s="314"/>
      <c r="I83" s="93"/>
      <c r="J83" s="1"/>
      <c r="K83" s="1"/>
      <c r="L83" s="1"/>
      <c r="M83" s="1"/>
      <c r="N83" s="1"/>
    </row>
    <row r="84" spans="2:32" ht="26.25" customHeight="1">
      <c r="B84" s="143"/>
      <c r="C84" s="156"/>
      <c r="D84" s="312"/>
      <c r="E84" s="312"/>
      <c r="F84" s="313"/>
      <c r="G84" s="313"/>
      <c r="H84" s="314"/>
      <c r="I84" s="55"/>
      <c r="J84" s="170"/>
    </row>
    <row r="85" spans="2:32" ht="26.25" customHeight="1">
      <c r="B85" s="143"/>
      <c r="C85" s="156"/>
      <c r="D85" s="312"/>
      <c r="E85" s="312"/>
      <c r="F85" s="313"/>
      <c r="G85" s="313"/>
      <c r="H85" s="314"/>
      <c r="I85" s="171"/>
    </row>
    <row r="86" spans="2:32" ht="30.95" customHeight="1">
      <c r="B86" s="143"/>
      <c r="C86" s="99"/>
      <c r="D86" s="837" t="s">
        <v>538</v>
      </c>
      <c r="E86" s="838"/>
      <c r="F86" s="290">
        <f>SUM(F74:F85)</f>
        <v>0</v>
      </c>
      <c r="G86" s="291">
        <f>SUM(G74:G85)</f>
        <v>0</v>
      </c>
      <c r="H86" s="292">
        <f>SUM(H74:H85)</f>
        <v>0</v>
      </c>
      <c r="I86" s="171"/>
    </row>
    <row r="87" spans="2:32" ht="14.25" customHeight="1" thickBot="1">
      <c r="B87" s="172"/>
      <c r="C87" s="173"/>
      <c r="D87" s="173"/>
      <c r="E87" s="173"/>
      <c r="F87" s="173"/>
      <c r="G87" s="173"/>
      <c r="H87" s="173"/>
      <c r="I87" s="174"/>
    </row>
    <row r="88" spans="2:32" ht="21" customHeight="1" thickBot="1"/>
    <row r="89" spans="2:32" ht="9.9499999999999993" customHeight="1">
      <c r="B89" s="299"/>
      <c r="C89" s="300"/>
      <c r="D89" s="300"/>
      <c r="E89" s="300"/>
      <c r="F89" s="300"/>
      <c r="G89" s="300"/>
      <c r="H89" s="300"/>
      <c r="I89" s="301"/>
      <c r="J89" s="1"/>
      <c r="K89" s="1"/>
      <c r="L89" s="1"/>
      <c r="M89" s="1"/>
      <c r="P89" s="1"/>
      <c r="Q89" s="1"/>
      <c r="R89" s="1"/>
      <c r="S89" s="1"/>
      <c r="T89" s="1"/>
      <c r="U89" s="1"/>
      <c r="V89" s="1"/>
      <c r="W89" s="1"/>
      <c r="X89" s="1"/>
      <c r="Y89" s="1"/>
    </row>
    <row r="90" spans="2:32" s="3" customFormat="1" ht="36" customHeight="1">
      <c r="B90" s="302"/>
      <c r="C90" s="841" t="s">
        <v>546</v>
      </c>
      <c r="D90" s="841"/>
      <c r="E90" s="841"/>
      <c r="F90" s="842"/>
      <c r="G90" s="843"/>
      <c r="H90" s="843"/>
      <c r="I90" s="303"/>
      <c r="K90" s="175"/>
      <c r="L90" s="102"/>
      <c r="M90" s="102"/>
      <c r="P90" s="175"/>
      <c r="Q90" s="176"/>
      <c r="R90" s="176"/>
      <c r="S90" s="840"/>
      <c r="T90" s="840"/>
      <c r="U90" s="840"/>
      <c r="V90" s="176"/>
      <c r="W90" s="176"/>
      <c r="X90" s="176"/>
      <c r="Y90" s="176"/>
      <c r="Z90" s="176"/>
      <c r="AA90" s="176"/>
      <c r="AE90" s="129"/>
      <c r="AF90" s="129"/>
    </row>
    <row r="91" spans="2:32" ht="11.25" customHeight="1">
      <c r="B91" s="304"/>
      <c r="C91" s="689"/>
      <c r="D91" s="305"/>
      <c r="E91" s="305"/>
      <c r="F91" s="305"/>
      <c r="G91" s="305"/>
      <c r="H91" s="305"/>
      <c r="I91" s="306"/>
      <c r="L91" s="1"/>
      <c r="M91" s="1"/>
      <c r="P91" s="177"/>
      <c r="Q91" s="5"/>
      <c r="R91" s="5"/>
      <c r="S91" s="5"/>
      <c r="T91" s="5"/>
      <c r="U91" s="5"/>
      <c r="V91" s="5"/>
      <c r="W91" s="5"/>
      <c r="X91" s="5"/>
      <c r="Y91" s="5"/>
      <c r="Z91" s="5"/>
      <c r="AA91" s="5"/>
    </row>
    <row r="92" spans="2:32" ht="26.1" thickBot="1">
      <c r="B92" s="178"/>
      <c r="C92" s="179"/>
      <c r="D92" s="180"/>
      <c r="E92" s="180"/>
      <c r="F92" s="180"/>
      <c r="G92" s="180"/>
      <c r="H92" s="180"/>
      <c r="I92" s="181"/>
      <c r="K92" s="177"/>
      <c r="L92" s="182"/>
      <c r="M92" s="1"/>
      <c r="P92" s="177"/>
      <c r="Q92" s="5"/>
      <c r="R92" s="5"/>
      <c r="S92" s="5"/>
      <c r="T92" s="5"/>
      <c r="U92" s="5"/>
      <c r="V92" s="5"/>
      <c r="W92" s="5"/>
      <c r="X92" s="5"/>
      <c r="Y92" s="5"/>
      <c r="Z92" s="5"/>
      <c r="AA92" s="5"/>
    </row>
    <row r="93" spans="2:32" ht="24.95" customHeight="1" thickBot="1">
      <c r="B93" s="178"/>
      <c r="C93" s="78" t="s">
        <v>130</v>
      </c>
      <c r="D93" s="852" t="s">
        <v>528</v>
      </c>
      <c r="E93" s="853"/>
      <c r="F93" s="307"/>
      <c r="G93" s="145"/>
      <c r="I93" s="183"/>
      <c r="K93" s="177"/>
      <c r="L93" s="1"/>
      <c r="M93" s="1"/>
      <c r="P93" s="177"/>
      <c r="Q93" s="5"/>
      <c r="R93" s="5"/>
      <c r="S93" s="5"/>
      <c r="T93" s="5"/>
      <c r="U93" s="5"/>
      <c r="V93" s="5"/>
      <c r="W93" s="5"/>
      <c r="X93" s="5"/>
      <c r="Y93" s="5"/>
      <c r="Z93" s="5"/>
      <c r="AA93" s="5"/>
    </row>
    <row r="94" spans="2:32" ht="20.100000000000001" thickBot="1">
      <c r="B94" s="178"/>
      <c r="C94" s="86"/>
      <c r="D94" s="103"/>
      <c r="E94" s="5"/>
      <c r="F94" s="5"/>
      <c r="G94" s="5"/>
      <c r="I94" s="183"/>
      <c r="K94" s="177"/>
      <c r="L94" s="1"/>
      <c r="M94" s="1"/>
      <c r="P94" s="5"/>
      <c r="Q94" s="5"/>
      <c r="R94" s="5"/>
      <c r="S94" s="5"/>
      <c r="T94" s="5"/>
      <c r="U94" s="5"/>
      <c r="V94" s="5"/>
      <c r="W94" s="5"/>
      <c r="X94" s="5"/>
      <c r="Y94" s="5"/>
      <c r="Z94" s="5"/>
      <c r="AA94" s="5"/>
    </row>
    <row r="95" spans="2:32" ht="24.95" customHeight="1" thickBot="1">
      <c r="B95" s="178"/>
      <c r="C95" s="78" t="s">
        <v>133</v>
      </c>
      <c r="D95" s="852" t="s">
        <v>529</v>
      </c>
      <c r="E95" s="853"/>
      <c r="F95" s="307"/>
      <c r="G95" s="145"/>
      <c r="I95" s="183"/>
      <c r="J95" s="1"/>
      <c r="K95" s="1"/>
      <c r="L95" s="1"/>
      <c r="M95" s="1"/>
    </row>
    <row r="96" spans="2:32" ht="18.95" thickBot="1">
      <c r="B96" s="178"/>
      <c r="C96" s="86"/>
      <c r="D96" s="103"/>
      <c r="E96" s="5"/>
      <c r="F96" s="5"/>
      <c r="G96" s="5"/>
      <c r="I96" s="183"/>
      <c r="L96" s="1"/>
      <c r="M96" s="1"/>
      <c r="P96" s="1"/>
      <c r="Q96" s="1"/>
      <c r="R96" s="1"/>
      <c r="S96" s="1"/>
      <c r="T96" s="1"/>
      <c r="U96" s="1"/>
      <c r="V96" s="1"/>
      <c r="W96" s="1"/>
      <c r="X96" s="1"/>
      <c r="Y96" s="1"/>
      <c r="Z96" s="1"/>
      <c r="AA96" s="1"/>
    </row>
    <row r="97" spans="2:42" ht="24.95" customHeight="1" thickBot="1">
      <c r="B97" s="178"/>
      <c r="C97" s="666" t="s">
        <v>136</v>
      </c>
      <c r="D97" s="852" t="s">
        <v>530</v>
      </c>
      <c r="E97" s="853"/>
      <c r="F97" s="307"/>
      <c r="G97" s="5"/>
      <c r="I97" s="183"/>
      <c r="L97" s="1"/>
      <c r="M97" s="1"/>
      <c r="P97" s="1"/>
      <c r="Q97" s="1"/>
      <c r="R97" s="1"/>
      <c r="S97" s="1"/>
      <c r="T97" s="1"/>
      <c r="U97" s="1"/>
      <c r="V97" s="1"/>
      <c r="W97" s="1"/>
      <c r="X97" s="1"/>
      <c r="Y97" s="1"/>
      <c r="Z97" s="1"/>
      <c r="AA97" s="1"/>
    </row>
    <row r="98" spans="2:42" ht="20.100000000000001">
      <c r="B98" s="178"/>
      <c r="C98" s="99"/>
      <c r="D98" s="103"/>
      <c r="E98" s="5"/>
      <c r="F98" s="5"/>
      <c r="G98" s="5"/>
      <c r="H98" s="5"/>
      <c r="I98" s="183"/>
      <c r="L98" s="1"/>
      <c r="M98" s="1"/>
      <c r="P98" s="1"/>
      <c r="Q98" s="1"/>
      <c r="R98" s="1"/>
      <c r="S98" s="1"/>
      <c r="T98" s="1"/>
      <c r="U98" s="1"/>
      <c r="V98" s="1"/>
      <c r="W98" s="1"/>
      <c r="X98" s="1"/>
      <c r="Y98" s="1"/>
      <c r="Z98" s="1"/>
      <c r="AA98" s="1"/>
    </row>
    <row r="99" spans="2:42" ht="18.95" customHeight="1">
      <c r="B99" s="178"/>
      <c r="C99" s="97" t="s">
        <v>152</v>
      </c>
      <c r="D99" s="849" t="s">
        <v>540</v>
      </c>
      <c r="E99" s="849"/>
      <c r="F99" s="849"/>
      <c r="G99" s="849"/>
      <c r="H99" s="849"/>
      <c r="I99" s="171"/>
      <c r="L99" s="1"/>
      <c r="M99" s="1"/>
      <c r="R99" s="1"/>
      <c r="S99" s="1"/>
      <c r="T99" s="1"/>
      <c r="U99" s="1"/>
      <c r="V99" s="1"/>
      <c r="W99" s="1"/>
      <c r="X99" s="1"/>
      <c r="Y99" s="1"/>
      <c r="Z99" s="1"/>
      <c r="AA99" s="1"/>
    </row>
    <row r="100" spans="2:42" ht="47.25" customHeight="1" thickBot="1">
      <c r="B100" s="178"/>
      <c r="D100" s="708" t="s">
        <v>541</v>
      </c>
      <c r="E100" s="708"/>
      <c r="F100" s="708"/>
      <c r="G100" s="708"/>
      <c r="H100" s="708"/>
      <c r="I100" s="171"/>
      <c r="L100" s="1"/>
      <c r="M100" s="1"/>
      <c r="R100" s="1"/>
      <c r="S100" s="1"/>
      <c r="T100" s="1"/>
      <c r="U100" s="1"/>
      <c r="V100" s="1"/>
      <c r="W100" s="1"/>
      <c r="X100" s="1"/>
      <c r="Y100" s="1"/>
      <c r="Z100" s="1"/>
      <c r="AA100" s="1"/>
    </row>
    <row r="101" spans="2:42" s="26" customFormat="1" ht="24.95" customHeight="1" thickBot="1">
      <c r="B101" s="195"/>
      <c r="D101" s="832" t="s">
        <v>542</v>
      </c>
      <c r="E101" s="832"/>
      <c r="F101" s="307"/>
      <c r="I101" s="184"/>
      <c r="L101" s="27"/>
      <c r="M101" s="27"/>
      <c r="R101" s="27"/>
      <c r="S101" s="27"/>
      <c r="T101" s="27"/>
      <c r="U101" s="27"/>
      <c r="V101" s="27"/>
      <c r="W101" s="27"/>
      <c r="X101" s="27"/>
      <c r="Y101" s="27"/>
      <c r="Z101" s="27"/>
      <c r="AA101" s="27"/>
      <c r="AB101" s="27"/>
      <c r="AC101" s="27"/>
      <c r="AD101" s="27"/>
      <c r="AE101" s="27"/>
      <c r="AF101" s="27"/>
      <c r="AG101" s="27"/>
      <c r="AH101" s="27"/>
      <c r="AI101" s="27"/>
      <c r="AJ101" s="27"/>
      <c r="AK101" s="27"/>
      <c r="AL101" s="27"/>
      <c r="AM101" s="27"/>
      <c r="AN101" s="27"/>
      <c r="AO101" s="27"/>
    </row>
    <row r="102" spans="2:42" ht="30" customHeight="1">
      <c r="B102" s="196"/>
      <c r="D102" s="833" t="s">
        <v>547</v>
      </c>
      <c r="E102" s="833"/>
      <c r="F102" s="197">
        <f>IF(ISNA(VLOOKUP(CONCATENATE(F90,F101),'hidden tables'!C32:D86,2,FALSE)),0,VLOOKUP(CONCATENATE(F90,F101),'hidden tables'!C32:D86,2,FALSE))</f>
        <v>0</v>
      </c>
      <c r="G102" s="168"/>
      <c r="I102" s="171"/>
      <c r="L102" s="1"/>
      <c r="M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row>
    <row r="103" spans="2:42" ht="92.25" customHeight="1">
      <c r="B103" s="196"/>
      <c r="D103" s="145"/>
      <c r="E103" s="145"/>
      <c r="F103" s="836" t="s">
        <v>548</v>
      </c>
      <c r="G103" s="836"/>
      <c r="H103" s="836"/>
      <c r="I103" s="171"/>
      <c r="L103" s="1"/>
      <c r="M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row>
    <row r="104" spans="2:42" ht="20.100000000000001">
      <c r="B104" s="196"/>
      <c r="C104" s="97" t="s">
        <v>161</v>
      </c>
      <c r="D104" s="834" t="s">
        <v>531</v>
      </c>
      <c r="E104" s="834"/>
      <c r="F104" s="834"/>
      <c r="G104" s="834"/>
      <c r="H104" s="834"/>
      <c r="I104" s="171"/>
      <c r="L104" s="1"/>
      <c r="M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row>
    <row r="105" spans="2:42" ht="30" customHeight="1">
      <c r="B105" s="196"/>
      <c r="C105" s="97"/>
      <c r="D105" s="835" t="s">
        <v>532</v>
      </c>
      <c r="E105" s="835"/>
      <c r="F105" s="835"/>
      <c r="G105" s="835"/>
      <c r="H105" s="835"/>
      <c r="I105" s="171"/>
      <c r="L105" s="1"/>
      <c r="M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row>
    <row r="106" spans="2:42" ht="27" customHeight="1">
      <c r="B106" s="196"/>
      <c r="C106" s="198"/>
      <c r="D106" s="297" t="s">
        <v>533</v>
      </c>
      <c r="E106" s="298" t="s">
        <v>534</v>
      </c>
      <c r="F106" s="298" t="s">
        <v>535</v>
      </c>
      <c r="G106" s="289" t="s">
        <v>545</v>
      </c>
      <c r="H106" s="288" t="s">
        <v>537</v>
      </c>
      <c r="I106" s="171"/>
      <c r="L106" s="1"/>
      <c r="M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row>
    <row r="107" spans="2:42" ht="20.25" customHeight="1">
      <c r="B107" s="196"/>
      <c r="C107" s="198"/>
      <c r="D107" s="308"/>
      <c r="E107" s="309"/>
      <c r="F107" s="310"/>
      <c r="G107" s="310"/>
      <c r="H107" s="311"/>
      <c r="I107" s="171"/>
      <c r="L107" s="1"/>
      <c r="M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row>
    <row r="108" spans="2:42" ht="20.100000000000001">
      <c r="B108" s="196"/>
      <c r="C108" s="198"/>
      <c r="D108" s="308"/>
      <c r="E108" s="309"/>
      <c r="F108" s="310"/>
      <c r="G108" s="310"/>
      <c r="H108" s="311"/>
      <c r="I108" s="171"/>
      <c r="L108" s="1"/>
      <c r="M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row>
    <row r="109" spans="2:42" ht="20.25" customHeight="1">
      <c r="B109" s="196"/>
      <c r="C109" s="198"/>
      <c r="D109" s="308"/>
      <c r="E109" s="309"/>
      <c r="F109" s="310"/>
      <c r="G109" s="310"/>
      <c r="H109" s="311"/>
      <c r="I109" s="171"/>
      <c r="L109" s="1"/>
      <c r="M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row>
    <row r="110" spans="2:42" ht="20.100000000000001">
      <c r="B110" s="196"/>
      <c r="C110" s="198"/>
      <c r="D110" s="308"/>
      <c r="E110" s="309"/>
      <c r="F110" s="310"/>
      <c r="G110" s="310"/>
      <c r="H110" s="311"/>
      <c r="I110" s="171"/>
      <c r="L110" s="1"/>
      <c r="M110" s="1"/>
      <c r="Z110" s="1"/>
      <c r="AA110" s="1"/>
      <c r="AB110" s="1"/>
      <c r="AC110" s="1"/>
      <c r="AD110" s="1"/>
      <c r="AE110" s="1"/>
      <c r="AF110" s="1"/>
      <c r="AG110" s="1"/>
      <c r="AH110" s="1"/>
      <c r="AI110" s="1"/>
      <c r="AJ110" s="1"/>
      <c r="AK110" s="1"/>
      <c r="AL110" s="1"/>
      <c r="AM110" s="1"/>
      <c r="AN110" s="1"/>
      <c r="AO110" s="1"/>
      <c r="AP110" s="1"/>
    </row>
    <row r="111" spans="2:42" ht="20.100000000000001">
      <c r="B111" s="196"/>
      <c r="C111" s="198"/>
      <c r="D111" s="308"/>
      <c r="E111" s="309"/>
      <c r="F111" s="310"/>
      <c r="G111" s="310"/>
      <c r="H111" s="311"/>
      <c r="I111" s="171"/>
      <c r="L111" s="1"/>
      <c r="M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row>
    <row r="112" spans="2:42" ht="20.100000000000001">
      <c r="B112" s="196"/>
      <c r="C112" s="198"/>
      <c r="D112" s="308"/>
      <c r="E112" s="309"/>
      <c r="F112" s="310"/>
      <c r="G112" s="310"/>
      <c r="H112" s="311"/>
      <c r="I112" s="171"/>
      <c r="L112" s="1"/>
      <c r="M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row>
    <row r="113" spans="2:42" ht="23.25" customHeight="1">
      <c r="B113" s="185"/>
      <c r="C113" s="198"/>
      <c r="D113" s="308"/>
      <c r="E113" s="309"/>
      <c r="F113" s="310"/>
      <c r="G113" s="310"/>
      <c r="H113" s="311"/>
      <c r="I113" s="171"/>
      <c r="L113" s="1"/>
      <c r="M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row>
    <row r="114" spans="2:42" ht="23.25" customHeight="1">
      <c r="B114" s="143"/>
      <c r="C114" s="198"/>
      <c r="D114" s="308"/>
      <c r="E114" s="309"/>
      <c r="F114" s="310"/>
      <c r="G114" s="310"/>
      <c r="H114" s="311"/>
      <c r="I114" s="171"/>
      <c r="L114" s="1"/>
      <c r="M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row>
    <row r="115" spans="2:42" ht="23.25" customHeight="1">
      <c r="B115" s="143"/>
      <c r="C115" s="198"/>
      <c r="D115" s="308"/>
      <c r="E115" s="309"/>
      <c r="F115" s="310"/>
      <c r="G115" s="310"/>
      <c r="H115" s="311"/>
      <c r="I115" s="171"/>
      <c r="L115" s="1"/>
      <c r="M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row>
    <row r="116" spans="2:42" ht="23.25" customHeight="1">
      <c r="B116" s="143"/>
      <c r="C116" s="198"/>
      <c r="D116" s="308"/>
      <c r="E116" s="309"/>
      <c r="F116" s="310"/>
      <c r="G116" s="310"/>
      <c r="H116" s="311"/>
      <c r="I116" s="171"/>
      <c r="L116" s="1"/>
      <c r="M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row>
    <row r="117" spans="2:42" ht="23.25" customHeight="1">
      <c r="B117" s="143"/>
      <c r="C117" s="198"/>
      <c r="D117" s="308"/>
      <c r="E117" s="309"/>
      <c r="F117" s="310"/>
      <c r="G117" s="310"/>
      <c r="H117" s="311"/>
      <c r="I117" s="171"/>
      <c r="L117" s="1"/>
      <c r="M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row>
    <row r="118" spans="2:42" ht="23.25" customHeight="1">
      <c r="B118" s="143"/>
      <c r="C118" s="198"/>
      <c r="D118" s="308"/>
      <c r="E118" s="309"/>
      <c r="F118" s="310"/>
      <c r="G118" s="310"/>
      <c r="H118" s="311"/>
      <c r="I118" s="171"/>
      <c r="Z118" s="1"/>
      <c r="AA118" s="1"/>
      <c r="AB118" s="1"/>
      <c r="AC118" s="1"/>
      <c r="AD118" s="1"/>
      <c r="AE118" s="1"/>
      <c r="AF118" s="1"/>
      <c r="AG118" s="1"/>
      <c r="AH118" s="1"/>
      <c r="AI118" s="1"/>
      <c r="AJ118" s="1"/>
      <c r="AK118" s="1"/>
      <c r="AL118" s="1"/>
      <c r="AM118" s="1"/>
      <c r="AN118" s="1"/>
      <c r="AO118" s="1"/>
      <c r="AP118" s="1"/>
    </row>
    <row r="119" spans="2:42" ht="32.25" customHeight="1">
      <c r="B119" s="143"/>
      <c r="C119" s="666"/>
      <c r="D119" s="837" t="s">
        <v>538</v>
      </c>
      <c r="E119" s="838"/>
      <c r="F119" s="290">
        <f>SUM(F107:F118)</f>
        <v>0</v>
      </c>
      <c r="G119" s="291">
        <f>SUM(G107:G118)</f>
        <v>0</v>
      </c>
      <c r="H119" s="292">
        <f>SUM(H107:H118)</f>
        <v>0</v>
      </c>
      <c r="I119" s="171"/>
      <c r="Z119" s="1"/>
      <c r="AA119" s="1"/>
      <c r="AB119" s="1"/>
      <c r="AC119" s="1"/>
      <c r="AD119" s="1"/>
      <c r="AE119" s="1"/>
      <c r="AF119" s="1"/>
      <c r="AG119" s="1"/>
      <c r="AH119" s="1"/>
      <c r="AI119" s="1"/>
      <c r="AJ119" s="1"/>
      <c r="AK119" s="1"/>
      <c r="AL119" s="1"/>
      <c r="AM119" s="1"/>
      <c r="AN119" s="1"/>
      <c r="AO119" s="1"/>
      <c r="AP119" s="1"/>
    </row>
    <row r="120" spans="2:42" ht="23.25" customHeight="1" thickBot="1">
      <c r="B120" s="172"/>
      <c r="C120" s="186"/>
      <c r="D120" s="187"/>
      <c r="E120" s="187"/>
      <c r="F120" s="188"/>
      <c r="G120" s="188"/>
      <c r="H120" s="188"/>
      <c r="I120" s="174"/>
      <c r="Z120" s="1"/>
      <c r="AA120" s="1"/>
      <c r="AB120" s="1"/>
      <c r="AC120" s="1"/>
      <c r="AD120" s="1"/>
      <c r="AE120" s="1"/>
      <c r="AF120" s="1"/>
      <c r="AG120" s="1"/>
      <c r="AH120" s="1"/>
      <c r="AI120" s="1"/>
      <c r="AJ120" s="1"/>
      <c r="AK120" s="1"/>
      <c r="AL120" s="1"/>
      <c r="AM120" s="1"/>
      <c r="AN120" s="1"/>
      <c r="AO120" s="1"/>
      <c r="AP120" s="1"/>
    </row>
    <row r="121" spans="2:42" ht="15.95" customHeight="1" thickBot="1">
      <c r="D121" s="145"/>
      <c r="E121" s="145"/>
      <c r="F121" s="189"/>
      <c r="Z121" s="1"/>
      <c r="AA121" s="1"/>
      <c r="AB121" s="1"/>
      <c r="AC121" s="1"/>
      <c r="AD121" s="1"/>
      <c r="AE121" s="1"/>
      <c r="AF121" s="1"/>
      <c r="AG121" s="1"/>
      <c r="AH121" s="1"/>
      <c r="AI121" s="1"/>
      <c r="AJ121" s="1"/>
      <c r="AK121" s="1"/>
      <c r="AL121" s="1"/>
      <c r="AM121" s="1"/>
      <c r="AN121" s="1"/>
      <c r="AO121" s="1"/>
      <c r="AP121" s="1"/>
    </row>
    <row r="122" spans="2:42" ht="26.1" thickBot="1">
      <c r="B122" s="293"/>
      <c r="C122" s="294" t="s">
        <v>549</v>
      </c>
      <c r="D122" s="295"/>
      <c r="E122" s="295"/>
      <c r="F122" s="296"/>
      <c r="G122" s="638" t="str">
        <f>IFERROR(IF(G22="Building level",(((G53*3.413)+(G86*F69)+(G119*F102))/'3. Building Specs Tab'!N48),((G53*3.413)+(G86*F69)+(G119*F102))/G24),"")</f>
        <v/>
      </c>
      <c r="H122" s="190" t="s">
        <v>550</v>
      </c>
      <c r="L122" s="2" t="b">
        <f>ISNUMBER(G122)</f>
        <v>0</v>
      </c>
    </row>
    <row r="123" spans="2:42" ht="84" customHeight="1" thickBot="1">
      <c r="B123" s="829" t="s">
        <v>551</v>
      </c>
      <c r="C123" s="830"/>
      <c r="D123" s="830"/>
      <c r="E123" s="830"/>
      <c r="F123" s="831"/>
      <c r="G123" s="167"/>
    </row>
    <row r="124" spans="2:42" ht="24" customHeight="1">
      <c r="C124" s="191"/>
      <c r="D124" s="191"/>
      <c r="E124" s="191"/>
    </row>
    <row r="125" spans="2:42" ht="24" customHeight="1"/>
    <row r="126" spans="2:42" ht="24" customHeight="1"/>
    <row r="127" spans="2:42" ht="24" customHeight="1">
      <c r="L127" s="167"/>
    </row>
    <row r="128" spans="2:42" ht="29.25" customHeight="1"/>
    <row r="130" spans="12:17" ht="24.95" customHeight="1"/>
    <row r="131" spans="12:17" ht="24.95" customHeight="1"/>
    <row r="132" spans="12:17" ht="24.95" customHeight="1"/>
    <row r="133" spans="12:17" ht="24.95" customHeight="1"/>
    <row r="134" spans="12:17" ht="24.95" customHeight="1"/>
    <row r="135" spans="12:17" ht="24.95" customHeight="1"/>
    <row r="136" spans="12:17" ht="24.95" customHeight="1">
      <c r="L136" s="1"/>
      <c r="M136" s="1"/>
      <c r="N136" s="1"/>
      <c r="O136" s="1"/>
      <c r="P136" s="1"/>
      <c r="Q136" s="1"/>
    </row>
    <row r="137" spans="12:17" ht="24.95" customHeight="1">
      <c r="L137" s="1"/>
      <c r="M137" s="1"/>
      <c r="N137" s="1"/>
      <c r="O137" s="1"/>
      <c r="P137" s="1"/>
      <c r="Q137" s="1"/>
    </row>
    <row r="138" spans="12:17" ht="24.95" customHeight="1">
      <c r="L138" s="1"/>
      <c r="M138" s="1"/>
      <c r="N138" s="1"/>
      <c r="O138" s="1"/>
      <c r="P138" s="1"/>
      <c r="Q138" s="1"/>
    </row>
    <row r="139" spans="12:17" ht="33" customHeight="1">
      <c r="L139" s="1"/>
      <c r="M139" s="1"/>
      <c r="N139" s="1"/>
      <c r="O139" s="1"/>
      <c r="P139" s="1"/>
      <c r="Q139" s="1"/>
    </row>
    <row r="140" spans="12:17">
      <c r="L140" s="1"/>
      <c r="M140" s="1"/>
      <c r="N140" s="1"/>
      <c r="O140" s="1"/>
      <c r="P140" s="1"/>
      <c r="Q140" s="1"/>
    </row>
    <row r="141" spans="12:17" ht="27" customHeight="1">
      <c r="L141" s="1"/>
      <c r="M141" s="1"/>
      <c r="N141" s="1"/>
      <c r="O141" s="1"/>
      <c r="P141" s="1"/>
      <c r="Q141" s="1"/>
    </row>
    <row r="142" spans="12:17" ht="33.950000000000003" customHeight="1">
      <c r="L142" s="1"/>
      <c r="M142" s="1"/>
      <c r="N142" s="1"/>
      <c r="O142" s="1"/>
      <c r="P142" s="1"/>
      <c r="Q142" s="1"/>
    </row>
    <row r="143" spans="12:17" ht="33.950000000000003" customHeight="1">
      <c r="L143" s="1"/>
      <c r="M143" s="1"/>
      <c r="N143" s="1"/>
      <c r="O143" s="1"/>
      <c r="P143" s="1"/>
      <c r="Q143" s="1"/>
    </row>
    <row r="144" spans="12:17" ht="33.950000000000003" hidden="1" customHeight="1">
      <c r="L144" s="1"/>
      <c r="M144" s="1"/>
      <c r="N144" s="1"/>
      <c r="O144" s="1"/>
      <c r="P144" s="1"/>
      <c r="Q144" s="1"/>
    </row>
    <row r="145" spans="9:17" ht="33.950000000000003" hidden="1" customHeight="1">
      <c r="I145" s="1" t="s">
        <v>552</v>
      </c>
      <c r="J145" s="1"/>
      <c r="L145" s="1"/>
      <c r="M145" s="1"/>
      <c r="N145" s="1"/>
      <c r="O145" s="1"/>
      <c r="P145" s="1"/>
      <c r="Q145" s="1"/>
    </row>
    <row r="146" spans="9:17" ht="33.950000000000003" hidden="1" customHeight="1">
      <c r="I146" s="1" t="s">
        <v>553</v>
      </c>
      <c r="J146" s="1"/>
      <c r="L146" s="1"/>
      <c r="M146" s="1"/>
      <c r="N146" s="1"/>
      <c r="O146" s="1"/>
      <c r="P146" s="1"/>
      <c r="Q146" s="1"/>
    </row>
    <row r="147" spans="9:17" ht="33.950000000000003" hidden="1" customHeight="1">
      <c r="I147" s="1" t="s">
        <v>554</v>
      </c>
      <c r="J147" s="1"/>
      <c r="L147" s="1"/>
      <c r="M147" s="1"/>
      <c r="N147" s="1"/>
      <c r="O147" s="1"/>
      <c r="P147" s="1"/>
      <c r="Q147" s="1"/>
    </row>
    <row r="148" spans="9:17" ht="33.950000000000003" hidden="1" customHeight="1">
      <c r="I148" s="1" t="s">
        <v>555</v>
      </c>
      <c r="J148" s="1"/>
    </row>
    <row r="149" spans="9:17" ht="33.950000000000003" hidden="1" customHeight="1"/>
    <row r="150" spans="9:17" ht="33.950000000000003" hidden="1" customHeight="1"/>
    <row r="151" spans="9:17" ht="33.950000000000003" hidden="1" customHeight="1"/>
  </sheetData>
  <sheetProtection algorithmName="SHA-512" hashValue="Lxv0d4DS3lkBI6vL68omL9JBpeXUxr3GHAeTnyB9RLP9unJBqmdemkNXlAk7LOQqc6Kqp+LW9LhdQblLyMQqMQ==" saltValue="xJS58lf405TT+XXX+8H/4g==" spinCount="100000" sheet="1" objects="1" scenarios="1" selectLockedCells="1"/>
  <mergeCells count="43">
    <mergeCell ref="D99:H99"/>
    <mergeCell ref="D93:E93"/>
    <mergeCell ref="D95:E95"/>
    <mergeCell ref="D97:E97"/>
    <mergeCell ref="D71:H71"/>
    <mergeCell ref="D66:H66"/>
    <mergeCell ref="D38:H38"/>
    <mergeCell ref="D39:H39"/>
    <mergeCell ref="D53:E53"/>
    <mergeCell ref="C57:H57"/>
    <mergeCell ref="C8:I8"/>
    <mergeCell ref="C9:I9"/>
    <mergeCell ref="B2:I2"/>
    <mergeCell ref="B3:I3"/>
    <mergeCell ref="C6:I6"/>
    <mergeCell ref="C7:I7"/>
    <mergeCell ref="C10:I10"/>
    <mergeCell ref="C14:J14"/>
    <mergeCell ref="C15:J15"/>
    <mergeCell ref="C29:H29"/>
    <mergeCell ref="D22:F23"/>
    <mergeCell ref="C11:I11"/>
    <mergeCell ref="D24:F25"/>
    <mergeCell ref="C20:I20"/>
    <mergeCell ref="D26:F26"/>
    <mergeCell ref="J67:K67"/>
    <mergeCell ref="D68:E68"/>
    <mergeCell ref="D69:E69"/>
    <mergeCell ref="S90:U90"/>
    <mergeCell ref="D72:H72"/>
    <mergeCell ref="D86:E86"/>
    <mergeCell ref="C90:E90"/>
    <mergeCell ref="F90:H90"/>
    <mergeCell ref="F70:H70"/>
    <mergeCell ref="D67:H67"/>
    <mergeCell ref="D100:H100"/>
    <mergeCell ref="B123:F123"/>
    <mergeCell ref="D101:E101"/>
    <mergeCell ref="D102:E102"/>
    <mergeCell ref="D104:H104"/>
    <mergeCell ref="D105:H105"/>
    <mergeCell ref="F103:H103"/>
    <mergeCell ref="D119:E119"/>
  </mergeCells>
  <dataValidations count="3">
    <dataValidation type="list" allowBlank="1" showInputMessage="1" showErrorMessage="1" sqref="F64 F93 F95 F34 F60 F62 F32 F36 F97" xr:uid="{00000000-0002-0000-0900-000000000000}">
      <formula1>"Yes, No"</formula1>
    </dataValidation>
    <dataValidation type="list" allowBlank="1" showInputMessage="1" showErrorMessage="1" sqref="S90:U90" xr:uid="{00000000-0002-0000-0900-000001000000}">
      <formula1>"District chilled water (provided from a source separate from the building), District hot water (provided from a source separate from the building), District Steam (provided from a source separate from the building), #2 Fuel Oil, Propane, Renewable Energy,"</formula1>
    </dataValidation>
    <dataValidation type="list" allowBlank="1" showInputMessage="1" showErrorMessage="1" sqref="G22" xr:uid="{00000000-0002-0000-0900-000002000000}">
      <formula1>"Building level, Campus level"</formula1>
    </dataValidation>
  </dataValidations>
  <printOptions horizontalCentered="1" verticalCentered="1"/>
  <pageMargins left="0.2" right="0.2" top="0.25" bottom="0.25" header="0.05" footer="0.05"/>
  <pageSetup scale="67" orientation="portrait" r:id="rId1"/>
  <rowBreaks count="4" manualBreakCount="4">
    <brk id="19" min="1" max="10" man="1"/>
    <brk id="54" min="1" max="10" man="1"/>
    <brk id="88" min="1" max="10" man="1"/>
    <brk id="124" max="80" man="1"/>
  </rowBreak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900-000003000000}">
          <x14:formula1>
            <xm:f>'hidden tables'!$A$4:$A$12</xm:f>
          </x14:formula1>
          <xm:sqref>F68</xm:sqref>
        </x14:dataValidation>
        <x14:dataValidation type="list" allowBlank="1" showInputMessage="1" showErrorMessage="1" xr:uid="{00000000-0002-0000-0900-000004000000}">
          <x14:formula1>
            <xm:f>'hidden tables'!$A$21:$A$29</xm:f>
          </x14:formula1>
          <xm:sqref>F90:H90</xm:sqref>
        </x14:dataValidation>
        <x14:dataValidation type="list" allowBlank="1" showInputMessage="1" showErrorMessage="1" xr:uid="{00000000-0002-0000-0900-000005000000}">
          <x14:formula1>
            <xm:f>'hidden tables'!$B$32:$B$86</xm:f>
          </x14:formula1>
          <xm:sqref>L101 F101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BC105"/>
  <sheetViews>
    <sheetView topLeftCell="BD1" zoomScale="130" zoomScaleNormal="130" workbookViewId="0">
      <selection activeCell="BA31" sqref="BA1:BC1048576"/>
    </sheetView>
  </sheetViews>
  <sheetFormatPr defaultColWidth="8.875" defaultRowHeight="15.95"/>
  <cols>
    <col min="1" max="1" width="57.875" hidden="1" customWidth="1"/>
    <col min="2" max="2" width="30.375" hidden="1" customWidth="1"/>
    <col min="3" max="3" width="35" hidden="1" customWidth="1"/>
    <col min="4" max="4" width="12" hidden="1" customWidth="1"/>
    <col min="5" max="6" width="0" hidden="1" customWidth="1"/>
    <col min="7" max="7" width="55" hidden="1" customWidth="1"/>
    <col min="8" max="8" width="13" hidden="1" customWidth="1"/>
    <col min="9" max="9" width="45.5" hidden="1" customWidth="1"/>
    <col min="10" max="10" width="24.5" hidden="1" customWidth="1"/>
    <col min="11" max="11" width="22" hidden="1" customWidth="1"/>
    <col min="12" max="12" width="18.5" hidden="1" customWidth="1"/>
    <col min="13" max="16" width="15.5" hidden="1" customWidth="1"/>
    <col min="17" max="20" width="0" hidden="1" customWidth="1"/>
    <col min="21" max="21" width="11" hidden="1" customWidth="1"/>
    <col min="22" max="22" width="16.5" hidden="1" customWidth="1"/>
    <col min="23" max="27" width="16" hidden="1" customWidth="1"/>
    <col min="28" max="41" width="0" hidden="1" customWidth="1"/>
    <col min="42" max="42" width="30" hidden="1" customWidth="1"/>
    <col min="43" max="55" width="0" hidden="1" customWidth="1"/>
  </cols>
  <sheetData>
    <row r="1" spans="1:55" ht="18">
      <c r="BA1" s="660" t="s">
        <v>556</v>
      </c>
      <c r="BB1" s="660" t="s">
        <v>557</v>
      </c>
      <c r="BC1" s="660" t="s">
        <v>558</v>
      </c>
    </row>
    <row r="2" spans="1:55" ht="21.95">
      <c r="A2" s="861" t="s">
        <v>559</v>
      </c>
      <c r="B2" s="862"/>
      <c r="C2" s="863"/>
      <c r="G2" s="270" t="s">
        <v>560</v>
      </c>
      <c r="I2" t="s">
        <v>561</v>
      </c>
      <c r="L2" s="348" t="s">
        <v>562</v>
      </c>
      <c r="N2" s="351" t="s">
        <v>563</v>
      </c>
      <c r="BA2" t="s">
        <v>564</v>
      </c>
      <c r="BB2" s="661" t="s">
        <v>565</v>
      </c>
      <c r="BC2" s="661" t="s">
        <v>566</v>
      </c>
    </row>
    <row r="3" spans="1:55" ht="21.95">
      <c r="A3" s="864" t="s">
        <v>567</v>
      </c>
      <c r="B3" s="865"/>
      <c r="C3" s="18" t="s">
        <v>568</v>
      </c>
      <c r="G3" s="13" t="s">
        <v>569</v>
      </c>
      <c r="I3" t="s">
        <v>570</v>
      </c>
      <c r="L3" s="349" t="s">
        <v>571</v>
      </c>
      <c r="N3" s="352" t="s">
        <v>572</v>
      </c>
      <c r="BA3" t="s">
        <v>573</v>
      </c>
      <c r="BB3" s="661" t="s">
        <v>574</v>
      </c>
      <c r="BC3" s="661" t="s">
        <v>573</v>
      </c>
    </row>
    <row r="4" spans="1:55" ht="21.95">
      <c r="A4" s="13" t="s">
        <v>552</v>
      </c>
      <c r="B4" s="14"/>
      <c r="C4" s="16">
        <v>1</v>
      </c>
      <c r="G4" s="13" t="s">
        <v>575</v>
      </c>
      <c r="I4" t="s">
        <v>576</v>
      </c>
      <c r="L4" s="350" t="s">
        <v>577</v>
      </c>
      <c r="N4" s="352" t="s">
        <v>578</v>
      </c>
      <c r="BA4" t="s">
        <v>579</v>
      </c>
      <c r="BB4" s="661" t="s">
        <v>580</v>
      </c>
      <c r="BC4" s="661" t="s">
        <v>581</v>
      </c>
    </row>
    <row r="5" spans="1:55" ht="21.95">
      <c r="A5" s="10" t="s">
        <v>553</v>
      </c>
      <c r="B5" s="15"/>
      <c r="C5" s="11">
        <v>1000</v>
      </c>
      <c r="I5" t="s">
        <v>582</v>
      </c>
      <c r="L5" s="350" t="s">
        <v>583</v>
      </c>
      <c r="N5" s="352" t="s">
        <v>584</v>
      </c>
      <c r="BA5" t="s">
        <v>585</v>
      </c>
      <c r="BB5" s="661" t="s">
        <v>586</v>
      </c>
      <c r="BC5" s="661" t="s">
        <v>587</v>
      </c>
    </row>
    <row r="6" spans="1:55" ht="21.95">
      <c r="A6" s="857" t="s">
        <v>588</v>
      </c>
      <c r="B6" s="858"/>
      <c r="C6" s="16">
        <v>1</v>
      </c>
      <c r="G6" s="270" t="s">
        <v>589</v>
      </c>
      <c r="L6" s="350" t="s">
        <v>590</v>
      </c>
      <c r="N6" s="352" t="s">
        <v>591</v>
      </c>
      <c r="BA6" t="s">
        <v>592</v>
      </c>
      <c r="BB6" s="661" t="s">
        <v>593</v>
      </c>
      <c r="BC6" s="661" t="s">
        <v>594</v>
      </c>
    </row>
    <row r="7" spans="1:55" ht="21.95">
      <c r="A7" s="859" t="s">
        <v>595</v>
      </c>
      <c r="B7" s="860"/>
      <c r="C7" s="17">
        <v>102.6</v>
      </c>
      <c r="G7" s="13" t="s">
        <v>596</v>
      </c>
      <c r="N7" s="352" t="s">
        <v>597</v>
      </c>
      <c r="BA7" t="s">
        <v>598</v>
      </c>
      <c r="BB7" s="661" t="s">
        <v>599</v>
      </c>
      <c r="BC7" s="661" t="s">
        <v>600</v>
      </c>
    </row>
    <row r="8" spans="1:55" ht="21.95">
      <c r="A8" s="857" t="s">
        <v>601</v>
      </c>
      <c r="B8" s="858"/>
      <c r="C8" s="12">
        <v>1026</v>
      </c>
      <c r="G8" s="13" t="s">
        <v>602</v>
      </c>
      <c r="N8" s="352" t="s">
        <v>603</v>
      </c>
      <c r="BA8" t="s">
        <v>604</v>
      </c>
      <c r="BB8" s="661" t="s">
        <v>605</v>
      </c>
      <c r="BC8" s="661" t="s">
        <v>606</v>
      </c>
    </row>
    <row r="9" spans="1:55" ht="21.95">
      <c r="A9" s="859" t="s">
        <v>607</v>
      </c>
      <c r="B9" s="860"/>
      <c r="C9" s="11">
        <v>1026000</v>
      </c>
      <c r="L9" s="397" t="s">
        <v>436</v>
      </c>
      <c r="BA9" t="s">
        <v>608</v>
      </c>
      <c r="BB9" s="661" t="s">
        <v>609</v>
      </c>
      <c r="BC9" s="661" t="s">
        <v>610</v>
      </c>
    </row>
    <row r="10" spans="1:55" ht="21.95">
      <c r="A10" s="857" t="s">
        <v>611</v>
      </c>
      <c r="B10" s="858"/>
      <c r="C10" s="16">
        <v>100</v>
      </c>
      <c r="G10" s="270" t="s">
        <v>612</v>
      </c>
      <c r="I10" s="270" t="s">
        <v>613</v>
      </c>
      <c r="J10" s="270" t="s">
        <v>614</v>
      </c>
      <c r="L10" s="349" t="s">
        <v>571</v>
      </c>
      <c r="N10" s="353" t="s">
        <v>615</v>
      </c>
      <c r="BA10" t="s">
        <v>616</v>
      </c>
      <c r="BB10" s="661" t="s">
        <v>617</v>
      </c>
      <c r="BC10" s="661" t="s">
        <v>618</v>
      </c>
    </row>
    <row r="11" spans="1:55" ht="21.95">
      <c r="A11" s="859" t="s">
        <v>619</v>
      </c>
      <c r="B11" s="860"/>
      <c r="C11" s="17">
        <v>36.302999999999997</v>
      </c>
      <c r="F11">
        <v>1</v>
      </c>
      <c r="G11" s="404" t="s">
        <v>620</v>
      </c>
      <c r="I11" s="278" t="s">
        <v>201</v>
      </c>
      <c r="J11" s="278" t="s">
        <v>621</v>
      </c>
      <c r="L11" s="350" t="s">
        <v>577</v>
      </c>
      <c r="N11" s="352" t="s">
        <v>622</v>
      </c>
      <c r="BA11" t="s">
        <v>623</v>
      </c>
      <c r="BB11" s="661" t="s">
        <v>624</v>
      </c>
      <c r="BC11" s="661" t="s">
        <v>625</v>
      </c>
    </row>
    <row r="12" spans="1:55" ht="21.95">
      <c r="A12" s="857" t="s">
        <v>555</v>
      </c>
      <c r="B12" s="858"/>
      <c r="C12" s="16">
        <v>947.81700000000001</v>
      </c>
      <c r="F12">
        <v>2</v>
      </c>
      <c r="G12" s="404" t="s">
        <v>224</v>
      </c>
      <c r="I12" s="278" t="s">
        <v>94</v>
      </c>
      <c r="J12" s="278" t="s">
        <v>626</v>
      </c>
      <c r="L12" s="350" t="s">
        <v>583</v>
      </c>
      <c r="N12" s="353" t="s">
        <v>627</v>
      </c>
      <c r="BA12" t="s">
        <v>628</v>
      </c>
      <c r="BB12" s="661" t="s">
        <v>629</v>
      </c>
      <c r="BC12" s="661" t="s">
        <v>628</v>
      </c>
    </row>
    <row r="13" spans="1:55" ht="21.95">
      <c r="F13">
        <v>3</v>
      </c>
      <c r="G13" s="404" t="s">
        <v>630</v>
      </c>
      <c r="I13" s="278" t="s">
        <v>89</v>
      </c>
      <c r="J13" s="278" t="s">
        <v>626</v>
      </c>
      <c r="L13" s="350" t="s">
        <v>590</v>
      </c>
      <c r="N13" s="352" t="s">
        <v>631</v>
      </c>
      <c r="BA13" t="s">
        <v>632</v>
      </c>
      <c r="BB13" s="661" t="s">
        <v>633</v>
      </c>
      <c r="BC13" s="661" t="s">
        <v>632</v>
      </c>
    </row>
    <row r="14" spans="1:55" ht="21.95">
      <c r="F14">
        <v>4</v>
      </c>
      <c r="G14" s="404" t="s">
        <v>634</v>
      </c>
      <c r="I14" s="278" t="s">
        <v>634</v>
      </c>
      <c r="J14" s="278" t="s">
        <v>626</v>
      </c>
      <c r="N14" s="352" t="s">
        <v>603</v>
      </c>
      <c r="BA14" t="s">
        <v>635</v>
      </c>
      <c r="BB14" s="661" t="s">
        <v>636</v>
      </c>
      <c r="BC14" s="661" t="s">
        <v>637</v>
      </c>
    </row>
    <row r="15" spans="1:55" ht="21.95">
      <c r="F15">
        <v>5</v>
      </c>
      <c r="G15" s="404" t="s">
        <v>93</v>
      </c>
      <c r="I15" s="278" t="s">
        <v>638</v>
      </c>
      <c r="J15" s="278" t="s">
        <v>626</v>
      </c>
      <c r="L15" s="398" t="s">
        <v>639</v>
      </c>
      <c r="BA15" t="s">
        <v>640</v>
      </c>
      <c r="BB15" s="661" t="s">
        <v>641</v>
      </c>
      <c r="BC15" s="661" t="s">
        <v>642</v>
      </c>
    </row>
    <row r="16" spans="1:55" ht="21.95">
      <c r="F16">
        <v>6</v>
      </c>
      <c r="G16" s="404" t="s">
        <v>643</v>
      </c>
      <c r="I16" s="278" t="s">
        <v>644</v>
      </c>
      <c r="J16" s="278" t="s">
        <v>626</v>
      </c>
      <c r="L16" s="349" t="s">
        <v>571</v>
      </c>
      <c r="N16" s="353" t="s">
        <v>645</v>
      </c>
      <c r="BA16" t="s">
        <v>646</v>
      </c>
      <c r="BB16" s="661" t="s">
        <v>647</v>
      </c>
      <c r="BC16" s="661" t="s">
        <v>646</v>
      </c>
    </row>
    <row r="17" spans="1:55" ht="21.95">
      <c r="F17">
        <v>7</v>
      </c>
      <c r="G17" s="404" t="s">
        <v>262</v>
      </c>
      <c r="I17" s="278" t="s">
        <v>648</v>
      </c>
      <c r="J17" s="278" t="s">
        <v>621</v>
      </c>
      <c r="L17" s="350" t="s">
        <v>577</v>
      </c>
      <c r="N17" s="353" t="s">
        <v>622</v>
      </c>
      <c r="BA17" t="s">
        <v>649</v>
      </c>
      <c r="BB17" s="661" t="s">
        <v>650</v>
      </c>
      <c r="BC17" s="661" t="s">
        <v>651</v>
      </c>
    </row>
    <row r="18" spans="1:55" ht="21.95">
      <c r="F18">
        <v>8</v>
      </c>
      <c r="G18" s="404" t="s">
        <v>90</v>
      </c>
      <c r="I18" s="278" t="s">
        <v>90</v>
      </c>
      <c r="J18" s="278" t="s">
        <v>621</v>
      </c>
      <c r="L18" s="350" t="s">
        <v>583</v>
      </c>
      <c r="N18" s="353" t="s">
        <v>627</v>
      </c>
      <c r="AP18" s="856" t="s">
        <v>419</v>
      </c>
      <c r="AQ18" s="856"/>
      <c r="AR18" s="856"/>
      <c r="AS18" s="856"/>
      <c r="BA18" t="s">
        <v>652</v>
      </c>
      <c r="BB18" s="661" t="s">
        <v>653</v>
      </c>
      <c r="BC18" s="661" t="s">
        <v>654</v>
      </c>
    </row>
    <row r="19" spans="1:55" ht="21.95">
      <c r="F19">
        <v>9</v>
      </c>
      <c r="G19" s="404" t="s">
        <v>99</v>
      </c>
      <c r="I19" s="278" t="s">
        <v>99</v>
      </c>
      <c r="J19" s="278" t="s">
        <v>626</v>
      </c>
      <c r="L19" s="350" t="s">
        <v>590</v>
      </c>
      <c r="N19" s="352" t="s">
        <v>631</v>
      </c>
      <c r="AP19" s="219" t="s">
        <v>420</v>
      </c>
      <c r="BA19" t="s">
        <v>655</v>
      </c>
      <c r="BB19" s="661" t="s">
        <v>656</v>
      </c>
      <c r="BC19" s="661" t="s">
        <v>657</v>
      </c>
    </row>
    <row r="20" spans="1:55" ht="21.95">
      <c r="A20" s="36" t="s">
        <v>658</v>
      </c>
      <c r="F20">
        <v>10</v>
      </c>
      <c r="G20" s="404" t="s">
        <v>281</v>
      </c>
      <c r="I20" s="278" t="s">
        <v>659</v>
      </c>
      <c r="J20" s="278" t="s">
        <v>621</v>
      </c>
      <c r="N20" s="352" t="s">
        <v>603</v>
      </c>
      <c r="AP20" t="s">
        <v>660</v>
      </c>
      <c r="BA20" t="s">
        <v>661</v>
      </c>
      <c r="BB20" s="661" t="s">
        <v>662</v>
      </c>
      <c r="BC20" s="661" t="s">
        <v>661</v>
      </c>
    </row>
    <row r="21" spans="1:55" ht="21.95">
      <c r="A21" s="37" t="s">
        <v>663</v>
      </c>
      <c r="F21">
        <v>11</v>
      </c>
      <c r="G21" s="404" t="s">
        <v>288</v>
      </c>
      <c r="I21" s="278" t="s">
        <v>664</v>
      </c>
      <c r="J21" s="278" t="s">
        <v>626</v>
      </c>
      <c r="AP21" t="s">
        <v>665</v>
      </c>
      <c r="BA21" t="s">
        <v>666</v>
      </c>
      <c r="BB21" s="661" t="s">
        <v>667</v>
      </c>
      <c r="BC21" s="661" t="s">
        <v>668</v>
      </c>
    </row>
    <row r="22" spans="1:55" ht="21.95">
      <c r="A22" s="37" t="s">
        <v>669</v>
      </c>
      <c r="F22">
        <v>12</v>
      </c>
      <c r="G22" s="404" t="s">
        <v>296</v>
      </c>
      <c r="I22" s="278" t="s">
        <v>670</v>
      </c>
      <c r="J22" s="278" t="s">
        <v>621</v>
      </c>
      <c r="N22" s="352" t="s">
        <v>572</v>
      </c>
      <c r="AP22" t="s">
        <v>671</v>
      </c>
      <c r="BA22" t="s">
        <v>672</v>
      </c>
      <c r="BB22" s="661" t="s">
        <v>673</v>
      </c>
      <c r="BC22" s="661" t="s">
        <v>674</v>
      </c>
    </row>
    <row r="23" spans="1:55" ht="21.95">
      <c r="A23" s="37" t="s">
        <v>675</v>
      </c>
      <c r="F23">
        <v>13</v>
      </c>
      <c r="G23" s="404" t="s">
        <v>302</v>
      </c>
      <c r="I23" s="278" t="s">
        <v>676</v>
      </c>
      <c r="J23" s="278" t="s">
        <v>621</v>
      </c>
      <c r="N23" s="352" t="s">
        <v>584</v>
      </c>
      <c r="AP23" t="s">
        <v>677</v>
      </c>
      <c r="BA23" t="s">
        <v>678</v>
      </c>
      <c r="BB23" s="661" t="s">
        <v>679</v>
      </c>
      <c r="BC23" s="661" t="s">
        <v>680</v>
      </c>
    </row>
    <row r="24" spans="1:55" ht="21.95">
      <c r="A24" s="37" t="s">
        <v>681</v>
      </c>
      <c r="F24">
        <v>14</v>
      </c>
      <c r="G24" s="404"/>
      <c r="I24" s="278" t="s">
        <v>298</v>
      </c>
      <c r="J24" s="278" t="s">
        <v>621</v>
      </c>
      <c r="N24" s="352" t="s">
        <v>591</v>
      </c>
      <c r="AP24" t="s">
        <v>460</v>
      </c>
      <c r="BA24" t="s">
        <v>682</v>
      </c>
      <c r="BB24" s="661" t="s">
        <v>683</v>
      </c>
      <c r="BC24" s="661" t="s">
        <v>684</v>
      </c>
    </row>
    <row r="25" spans="1:55" ht="21.95">
      <c r="A25" s="37" t="s">
        <v>685</v>
      </c>
      <c r="I25" s="278" t="s">
        <v>686</v>
      </c>
      <c r="J25" s="278" t="s">
        <v>626</v>
      </c>
      <c r="N25" s="352" t="s">
        <v>687</v>
      </c>
      <c r="AP25" s="219" t="s">
        <v>427</v>
      </c>
      <c r="BA25" t="s">
        <v>688</v>
      </c>
      <c r="BB25" s="661" t="s">
        <v>689</v>
      </c>
      <c r="BC25" s="661" t="s">
        <v>690</v>
      </c>
    </row>
    <row r="26" spans="1:55" ht="21.95">
      <c r="A26" s="37" t="s">
        <v>691</v>
      </c>
      <c r="G26" s="406" t="s">
        <v>102</v>
      </c>
      <c r="I26" s="278" t="s">
        <v>692</v>
      </c>
      <c r="J26" s="278" t="s">
        <v>626</v>
      </c>
      <c r="N26" s="352" t="s">
        <v>603</v>
      </c>
      <c r="AP26" t="s">
        <v>464</v>
      </c>
      <c r="BA26" t="s">
        <v>693</v>
      </c>
      <c r="BB26" s="661" t="s">
        <v>694</v>
      </c>
      <c r="BC26" s="661" t="s">
        <v>695</v>
      </c>
    </row>
    <row r="27" spans="1:55" ht="21.95">
      <c r="A27" s="37" t="s">
        <v>696</v>
      </c>
      <c r="G27" s="405" t="s">
        <v>697</v>
      </c>
      <c r="AP27" t="s">
        <v>466</v>
      </c>
      <c r="BA27" t="s">
        <v>698</v>
      </c>
      <c r="BB27" s="661" t="s">
        <v>699</v>
      </c>
      <c r="BC27" s="661" t="s">
        <v>700</v>
      </c>
    </row>
    <row r="28" spans="1:55" ht="21.95">
      <c r="A28" s="37" t="s">
        <v>701</v>
      </c>
      <c r="AP28" t="s">
        <v>468</v>
      </c>
      <c r="BA28" t="s">
        <v>702</v>
      </c>
      <c r="BB28" s="661" t="s">
        <v>703</v>
      </c>
      <c r="BC28" s="661" t="s">
        <v>704</v>
      </c>
    </row>
    <row r="29" spans="1:55" ht="21.95">
      <c r="A29" s="37" t="s">
        <v>705</v>
      </c>
      <c r="I29" s="854" t="s">
        <v>706</v>
      </c>
      <c r="J29" s="855"/>
      <c r="K29" s="855"/>
      <c r="AP29" t="s">
        <v>470</v>
      </c>
      <c r="BA29" t="s">
        <v>707</v>
      </c>
      <c r="BB29" s="661" t="s">
        <v>708</v>
      </c>
      <c r="BC29" s="661" t="s">
        <v>709</v>
      </c>
    </row>
    <row r="30" spans="1:55" ht="21.95">
      <c r="A30" s="28"/>
      <c r="AP30" s="219" t="s">
        <v>429</v>
      </c>
      <c r="BA30" t="s">
        <v>710</v>
      </c>
      <c r="BB30" s="661" t="s">
        <v>711</v>
      </c>
      <c r="BC30" s="661" t="s">
        <v>712</v>
      </c>
    </row>
    <row r="31" spans="1:55" ht="21.95">
      <c r="A31" s="36" t="s">
        <v>658</v>
      </c>
      <c r="B31" s="36" t="s">
        <v>713</v>
      </c>
      <c r="C31" s="36" t="s">
        <v>568</v>
      </c>
      <c r="D31" s="35"/>
      <c r="I31" s="219" t="s">
        <v>714</v>
      </c>
      <c r="J31" s="219"/>
      <c r="K31" s="219"/>
      <c r="AP31" t="s">
        <v>715</v>
      </c>
      <c r="BA31" t="s">
        <v>716</v>
      </c>
      <c r="BB31" s="661" t="s">
        <v>717</v>
      </c>
      <c r="BC31" s="661" t="s">
        <v>718</v>
      </c>
    </row>
    <row r="32" spans="1:55" ht="21.95">
      <c r="A32" s="38" t="s">
        <v>663</v>
      </c>
      <c r="B32" s="38" t="s">
        <v>552</v>
      </c>
      <c r="C32" s="38" t="str">
        <f>CONCATENATE(A32,B32)</f>
        <v>#2 Fuel OilkBtu (thousand Btu)</v>
      </c>
      <c r="D32" s="38">
        <v>1</v>
      </c>
      <c r="I32" t="s">
        <v>227</v>
      </c>
      <c r="AP32" t="s">
        <v>719</v>
      </c>
      <c r="BA32" t="s">
        <v>720</v>
      </c>
      <c r="BB32" s="661" t="s">
        <v>721</v>
      </c>
      <c r="BC32" s="661" t="s">
        <v>722</v>
      </c>
    </row>
    <row r="33" spans="1:55" ht="21.95">
      <c r="A33" s="38" t="s">
        <v>663</v>
      </c>
      <c r="B33" s="38" t="s">
        <v>553</v>
      </c>
      <c r="C33" s="38" t="str">
        <f t="shared" ref="C33:C86" si="0">CONCATENATE(A33,B33)</f>
        <v>#2 Fuel OilMbtu or MMBtu (million Btu)</v>
      </c>
      <c r="D33" s="38">
        <v>1000</v>
      </c>
      <c r="I33" t="s">
        <v>207</v>
      </c>
      <c r="AP33" t="s">
        <v>723</v>
      </c>
      <c r="BA33" t="s">
        <v>724</v>
      </c>
      <c r="BB33" s="661" t="s">
        <v>725</v>
      </c>
      <c r="BC33" s="661" t="s">
        <v>726</v>
      </c>
    </row>
    <row r="34" spans="1:55" ht="21.95">
      <c r="A34" s="38" t="s">
        <v>663</v>
      </c>
      <c r="B34" s="38" t="s">
        <v>727</v>
      </c>
      <c r="C34" s="38" t="str">
        <f t="shared" si="0"/>
        <v>#2 Fuel Oilgallons (U.S.)</v>
      </c>
      <c r="D34" s="38">
        <v>138</v>
      </c>
      <c r="AP34" t="s">
        <v>480</v>
      </c>
      <c r="BA34" t="s">
        <v>728</v>
      </c>
      <c r="BB34" s="661" t="s">
        <v>729</v>
      </c>
      <c r="BC34" s="661" t="s">
        <v>730</v>
      </c>
    </row>
    <row r="35" spans="1:55" ht="15.75" customHeight="1">
      <c r="A35" s="38" t="s">
        <v>663</v>
      </c>
      <c r="B35" s="38" t="s">
        <v>731</v>
      </c>
      <c r="C35" s="38" t="str">
        <f t="shared" si="0"/>
        <v>#2 Fuel Oilliters</v>
      </c>
      <c r="D35" s="38">
        <v>36.456000000000003</v>
      </c>
      <c r="P35" t="s">
        <v>732</v>
      </c>
      <c r="T35" t="s">
        <v>733</v>
      </c>
      <c r="AA35" t="s">
        <v>734</v>
      </c>
      <c r="AP35" t="s">
        <v>482</v>
      </c>
      <c r="BA35" t="s">
        <v>735</v>
      </c>
      <c r="BB35" s="661" t="s">
        <v>736</v>
      </c>
      <c r="BC35" s="661" t="s">
        <v>737</v>
      </c>
    </row>
    <row r="36" spans="1:55" ht="21.95">
      <c r="A36" s="38" t="str">
        <f>$A$22</f>
        <v>District Chilled Water (provided from location, not in the building)</v>
      </c>
      <c r="B36" s="38" t="s">
        <v>552</v>
      </c>
      <c r="C36" s="38" t="str">
        <f t="shared" si="0"/>
        <v>District Chilled Water (provided from location, not in the building)kBtu (thousand Btu)</v>
      </c>
      <c r="D36" s="38">
        <v>1</v>
      </c>
      <c r="I36" s="219" t="s">
        <v>738</v>
      </c>
      <c r="J36" s="279" t="s">
        <v>739</v>
      </c>
      <c r="K36" s="279" t="s">
        <v>740</v>
      </c>
      <c r="L36" s="279" t="s">
        <v>741</v>
      </c>
      <c r="M36" s="279" t="s">
        <v>732</v>
      </c>
      <c r="N36" s="279" t="s">
        <v>733</v>
      </c>
      <c r="O36" s="279" t="s">
        <v>734</v>
      </c>
      <c r="P36" s="279">
        <v>0</v>
      </c>
      <c r="Q36">
        <v>1</v>
      </c>
      <c r="R36">
        <v>2</v>
      </c>
      <c r="S36" s="279">
        <v>3</v>
      </c>
      <c r="T36" s="279">
        <v>0</v>
      </c>
      <c r="U36">
        <v>1</v>
      </c>
      <c r="V36">
        <v>2</v>
      </c>
      <c r="W36">
        <v>3</v>
      </c>
      <c r="X36">
        <v>4</v>
      </c>
      <c r="Y36">
        <v>5</v>
      </c>
      <c r="Z36">
        <v>6</v>
      </c>
      <c r="AA36">
        <v>0</v>
      </c>
      <c r="AB36">
        <v>1</v>
      </c>
      <c r="AC36">
        <v>2</v>
      </c>
      <c r="AD36">
        <v>3</v>
      </c>
      <c r="AE36">
        <v>4</v>
      </c>
      <c r="AF36">
        <v>5</v>
      </c>
      <c r="AG36" t="s">
        <v>742</v>
      </c>
      <c r="AP36" t="s">
        <v>484</v>
      </c>
      <c r="BA36" t="s">
        <v>743</v>
      </c>
      <c r="BB36" s="661" t="s">
        <v>744</v>
      </c>
      <c r="BC36" s="661" t="s">
        <v>743</v>
      </c>
    </row>
    <row r="37" spans="1:55" ht="21.95">
      <c r="A37" s="38" t="str">
        <f>$A$22</f>
        <v>District Chilled Water (provided from location, not in the building)</v>
      </c>
      <c r="B37" s="38" t="s">
        <v>553</v>
      </c>
      <c r="C37" s="38" t="str">
        <f t="shared" si="0"/>
        <v>District Chilled Water (provided from location, not in the building)Mbtu or MMBtu (million Btu)</v>
      </c>
      <c r="D37" s="38">
        <v>1000</v>
      </c>
      <c r="G37" t="s">
        <v>90</v>
      </c>
      <c r="I37" t="s">
        <v>94</v>
      </c>
      <c r="J37" s="280" t="s">
        <v>745</v>
      </c>
      <c r="K37" t="s">
        <v>746</v>
      </c>
      <c r="L37" t="s">
        <v>747</v>
      </c>
      <c r="M37">
        <v>0</v>
      </c>
      <c r="N37">
        <v>1</v>
      </c>
      <c r="O37" s="324" t="e">
        <f>IF(#REF!="No heating",0,1)</f>
        <v>#REF!</v>
      </c>
      <c r="Q37" t="s">
        <v>242</v>
      </c>
      <c r="R37" t="s">
        <v>748</v>
      </c>
      <c r="S37" t="s">
        <v>279</v>
      </c>
      <c r="U37" t="s">
        <v>268</v>
      </c>
      <c r="V37" t="s">
        <v>749</v>
      </c>
      <c r="W37" t="s">
        <v>243</v>
      </c>
      <c r="X37" t="s">
        <v>750</v>
      </c>
      <c r="Y37" t="s">
        <v>268</v>
      </c>
      <c r="Z37" t="s">
        <v>751</v>
      </c>
      <c r="AB37" t="s">
        <v>285</v>
      </c>
      <c r="AC37" t="s">
        <v>747</v>
      </c>
      <c r="AD37" t="s">
        <v>747</v>
      </c>
      <c r="AE37" t="s">
        <v>285</v>
      </c>
      <c r="AF37" t="s">
        <v>747</v>
      </c>
      <c r="AG37" t="s">
        <v>215</v>
      </c>
      <c r="AH37">
        <v>0</v>
      </c>
      <c r="AP37" s="219" t="s">
        <v>430</v>
      </c>
      <c r="BA37" t="s">
        <v>752</v>
      </c>
      <c r="BB37" s="661" t="s">
        <v>753</v>
      </c>
      <c r="BC37" s="661" t="s">
        <v>754</v>
      </c>
    </row>
    <row r="38" spans="1:55" ht="21.95">
      <c r="A38" s="38" t="str">
        <f>$A$22</f>
        <v>District Chilled Water (provided from location, not in the building)</v>
      </c>
      <c r="B38" s="38" t="s">
        <v>554</v>
      </c>
      <c r="C38" s="38" t="str">
        <f t="shared" si="0"/>
        <v>District Chilled Water (provided from location, not in the building)Ton Hours</v>
      </c>
      <c r="D38" s="38">
        <v>12</v>
      </c>
      <c r="I38" t="s">
        <v>755</v>
      </c>
      <c r="J38" s="280" t="s">
        <v>745</v>
      </c>
      <c r="K38" t="s">
        <v>243</v>
      </c>
      <c r="L38" t="s">
        <v>747</v>
      </c>
      <c r="M38">
        <v>0</v>
      </c>
      <c r="N38">
        <v>2</v>
      </c>
      <c r="O38" s="324" t="e">
        <f>IF(OR(#REF!="District Hot Water",#REF!="District Steam"),0,1)</f>
        <v>#REF!</v>
      </c>
      <c r="Q38" t="s">
        <v>748</v>
      </c>
      <c r="S38" t="s">
        <v>756</v>
      </c>
      <c r="V38" t="s">
        <v>757</v>
      </c>
      <c r="W38" t="s">
        <v>749</v>
      </c>
      <c r="X38" t="s">
        <v>758</v>
      </c>
      <c r="Y38" t="s">
        <v>746</v>
      </c>
      <c r="AB38" t="s">
        <v>759</v>
      </c>
      <c r="AC38" t="s">
        <v>759</v>
      </c>
      <c r="AD38" t="s">
        <v>285</v>
      </c>
      <c r="AF38" t="s">
        <v>285</v>
      </c>
      <c r="AG38" t="s">
        <v>285</v>
      </c>
      <c r="AH38">
        <v>1</v>
      </c>
      <c r="AP38" t="s">
        <v>760</v>
      </c>
      <c r="BA38" t="s">
        <v>761</v>
      </c>
      <c r="BB38" s="661" t="s">
        <v>762</v>
      </c>
      <c r="BC38" s="661" t="s">
        <v>763</v>
      </c>
    </row>
    <row r="39" spans="1:55" ht="21.95">
      <c r="A39" s="38" t="str">
        <f>$A$22</f>
        <v>District Chilled Water (provided from location, not in the building)</v>
      </c>
      <c r="B39" s="38" t="s">
        <v>555</v>
      </c>
      <c r="C39" s="38" t="str">
        <f t="shared" si="0"/>
        <v>District Chilled Water (provided from location, not in the building)GJ (billion joules)</v>
      </c>
      <c r="D39" s="38">
        <v>947.81700000000001</v>
      </c>
      <c r="I39" t="s">
        <v>644</v>
      </c>
      <c r="J39" s="280" t="s">
        <v>745</v>
      </c>
      <c r="K39" t="s">
        <v>746</v>
      </c>
      <c r="L39" t="s">
        <v>285</v>
      </c>
      <c r="M39">
        <v>0</v>
      </c>
      <c r="N39">
        <v>6</v>
      </c>
      <c r="O39" s="324" t="e">
        <f>IF(#REF!="No central heating",0,2)</f>
        <v>#REF!</v>
      </c>
      <c r="S39" t="s">
        <v>242</v>
      </c>
      <c r="W39" t="s">
        <v>757</v>
      </c>
      <c r="X39" t="s">
        <v>764</v>
      </c>
      <c r="Y39" t="s">
        <v>243</v>
      </c>
      <c r="AB39" t="s">
        <v>685</v>
      </c>
      <c r="AC39" t="s">
        <v>685</v>
      </c>
      <c r="AD39" t="s">
        <v>759</v>
      </c>
      <c r="AF39" t="s">
        <v>759</v>
      </c>
      <c r="AG39" t="s">
        <v>759</v>
      </c>
      <c r="AH39">
        <v>2</v>
      </c>
      <c r="AP39" t="s">
        <v>765</v>
      </c>
      <c r="BA39" t="s">
        <v>766</v>
      </c>
      <c r="BB39" s="661" t="s">
        <v>767</v>
      </c>
      <c r="BC39" s="661" t="s">
        <v>768</v>
      </c>
    </row>
    <row r="40" spans="1:55" ht="21.95">
      <c r="A40" s="38" t="str">
        <f>$A$23</f>
        <v>District Steam (provided from location, not in the building)</v>
      </c>
      <c r="B40" s="38" t="s">
        <v>552</v>
      </c>
      <c r="C40" s="38" t="str">
        <f t="shared" si="0"/>
        <v>District Steam (provided from location, not in the building)kBtu (thousand Btu)</v>
      </c>
      <c r="D40" s="38">
        <v>1</v>
      </c>
      <c r="I40" t="s">
        <v>96</v>
      </c>
      <c r="J40" s="280" t="s">
        <v>745</v>
      </c>
      <c r="K40" s="280" t="s">
        <v>284</v>
      </c>
      <c r="L40" s="280" t="s">
        <v>285</v>
      </c>
      <c r="M40">
        <v>0</v>
      </c>
      <c r="N40">
        <v>0</v>
      </c>
      <c r="O40">
        <v>0</v>
      </c>
      <c r="S40" t="s">
        <v>748</v>
      </c>
      <c r="X40" t="s">
        <v>268</v>
      </c>
      <c r="Y40" t="s">
        <v>284</v>
      </c>
      <c r="AD40" t="s">
        <v>685</v>
      </c>
      <c r="AF40" t="s">
        <v>685</v>
      </c>
      <c r="AG40" t="s">
        <v>685</v>
      </c>
      <c r="AH40">
        <v>3</v>
      </c>
      <c r="AP40" t="s">
        <v>769</v>
      </c>
      <c r="BA40" t="s">
        <v>770</v>
      </c>
      <c r="BB40" s="661" t="s">
        <v>771</v>
      </c>
      <c r="BC40" s="661" t="s">
        <v>772</v>
      </c>
    </row>
    <row r="41" spans="1:55" ht="21.95">
      <c r="A41" s="38" t="str">
        <f t="shared" ref="A41:A47" si="1">$A$23</f>
        <v>District Steam (provided from location, not in the building)</v>
      </c>
      <c r="B41" s="38" t="s">
        <v>553</v>
      </c>
      <c r="C41" s="38" t="str">
        <f t="shared" si="0"/>
        <v>District Steam (provided from location, not in the building)Mbtu or MMBtu (million Btu)</v>
      </c>
      <c r="D41" s="38">
        <v>1000</v>
      </c>
      <c r="I41" t="s">
        <v>630</v>
      </c>
      <c r="J41" t="s">
        <v>242</v>
      </c>
      <c r="K41" t="s">
        <v>243</v>
      </c>
      <c r="L41" t="s">
        <v>747</v>
      </c>
      <c r="M41">
        <v>2</v>
      </c>
      <c r="N41">
        <v>2</v>
      </c>
      <c r="O41" s="324" t="e">
        <f>IF(OR(#REF!="District Hot Water",#REF!="District Steam"),0,1)</f>
        <v>#REF!</v>
      </c>
      <c r="Y41" t="s">
        <v>749</v>
      </c>
      <c r="AF41" t="s">
        <v>749</v>
      </c>
      <c r="AG41" t="s">
        <v>749</v>
      </c>
      <c r="AH41">
        <v>4</v>
      </c>
      <c r="AP41" s="219" t="s">
        <v>433</v>
      </c>
      <c r="BA41" t="s">
        <v>773</v>
      </c>
      <c r="BB41" s="661" t="s">
        <v>774</v>
      </c>
      <c r="BC41" s="661" t="s">
        <v>775</v>
      </c>
    </row>
    <row r="42" spans="1:55" ht="21.95">
      <c r="A42" s="38" t="str">
        <f t="shared" si="1"/>
        <v>District Steam (provided from location, not in the building)</v>
      </c>
      <c r="B42" s="38" t="s">
        <v>776</v>
      </c>
      <c r="C42" s="38" t="str">
        <f t="shared" si="0"/>
        <v>District Steam (provided from location, not in the building)Lbs.</v>
      </c>
      <c r="D42" s="38">
        <v>1.194</v>
      </c>
      <c r="I42" t="s">
        <v>634</v>
      </c>
      <c r="J42" t="s">
        <v>242</v>
      </c>
      <c r="K42" t="s">
        <v>746</v>
      </c>
      <c r="L42" t="s">
        <v>285</v>
      </c>
      <c r="M42">
        <v>2</v>
      </c>
      <c r="N42">
        <v>6</v>
      </c>
      <c r="O42" s="324" t="e">
        <f>IF(#REF!="No central heating",0,2)</f>
        <v>#REF!</v>
      </c>
      <c r="Y42" t="s">
        <v>757</v>
      </c>
      <c r="AF42" t="s">
        <v>757</v>
      </c>
      <c r="AG42" t="s">
        <v>757</v>
      </c>
      <c r="AH42">
        <v>5</v>
      </c>
      <c r="AP42" t="s">
        <v>777</v>
      </c>
      <c r="BA42" t="s">
        <v>778</v>
      </c>
      <c r="BB42" s="661" t="s">
        <v>779</v>
      </c>
      <c r="BC42" s="661" t="s">
        <v>780</v>
      </c>
    </row>
    <row r="43" spans="1:55" ht="21.95">
      <c r="A43" s="38" t="str">
        <f t="shared" si="1"/>
        <v>District Steam (provided from location, not in the building)</v>
      </c>
      <c r="B43" s="38" t="s">
        <v>781</v>
      </c>
      <c r="C43" s="38" t="str">
        <f t="shared" si="0"/>
        <v>District Steam (provided from location, not in the building)kLbs (thousand pounds)</v>
      </c>
      <c r="D43" s="38">
        <v>1194</v>
      </c>
      <c r="I43" t="s">
        <v>99</v>
      </c>
      <c r="J43" s="280" t="s">
        <v>782</v>
      </c>
      <c r="K43" s="280" t="s">
        <v>746</v>
      </c>
      <c r="L43" t="s">
        <v>747</v>
      </c>
      <c r="M43">
        <v>0</v>
      </c>
      <c r="N43">
        <v>0</v>
      </c>
      <c r="O43">
        <v>1</v>
      </c>
      <c r="AG43" t="s">
        <v>783</v>
      </c>
      <c r="AH43">
        <v>6</v>
      </c>
      <c r="AP43" t="s">
        <v>784</v>
      </c>
      <c r="BA43" t="s">
        <v>785</v>
      </c>
      <c r="BB43" s="661" t="s">
        <v>786</v>
      </c>
      <c r="BC43" s="661" t="s">
        <v>787</v>
      </c>
    </row>
    <row r="44" spans="1:55" ht="21.95">
      <c r="A44" s="38" t="str">
        <f t="shared" si="1"/>
        <v>District Steam (provided from location, not in the building)</v>
      </c>
      <c r="B44" s="38" t="s">
        <v>788</v>
      </c>
      <c r="C44" s="38" t="str">
        <f t="shared" si="0"/>
        <v>District Steam (provided from location, not in the building)MLbs (million pounds)</v>
      </c>
      <c r="D44" s="38">
        <v>1194000</v>
      </c>
      <c r="I44" t="s">
        <v>686</v>
      </c>
      <c r="J44" t="s">
        <v>789</v>
      </c>
      <c r="K44" t="s">
        <v>789</v>
      </c>
      <c r="L44" t="s">
        <v>790</v>
      </c>
      <c r="M44">
        <v>3</v>
      </c>
      <c r="N44">
        <v>5</v>
      </c>
      <c r="O44" s="324" t="e">
        <f>IF(OR(#REF!="District Hot Water",#REF!="District Steam",#REF!="No heating",#REF!="Heat Pump"),0,3)</f>
        <v>#REF!</v>
      </c>
      <c r="AG44" t="s">
        <v>791</v>
      </c>
      <c r="AH44">
        <v>7</v>
      </c>
      <c r="AP44" t="s">
        <v>792</v>
      </c>
      <c r="BA44" t="s">
        <v>793</v>
      </c>
      <c r="BB44" s="661" t="s">
        <v>794</v>
      </c>
      <c r="BC44" s="661" t="s">
        <v>795</v>
      </c>
    </row>
    <row r="45" spans="1:55" ht="21.95">
      <c r="A45" s="38" t="str">
        <f t="shared" si="1"/>
        <v>District Steam (provided from location, not in the building)</v>
      </c>
      <c r="B45" s="38" t="s">
        <v>611</v>
      </c>
      <c r="C45" s="38" t="str">
        <f t="shared" si="0"/>
        <v>District Steam (provided from location, not in the building)therms</v>
      </c>
      <c r="D45" s="38">
        <v>100</v>
      </c>
      <c r="I45" t="s">
        <v>692</v>
      </c>
      <c r="J45" s="280" t="s">
        <v>782</v>
      </c>
      <c r="K45" s="280" t="s">
        <v>268</v>
      </c>
      <c r="L45" t="s">
        <v>209</v>
      </c>
      <c r="P45" t="s">
        <v>215</v>
      </c>
      <c r="Q45" t="s">
        <v>285</v>
      </c>
      <c r="R45" t="s">
        <v>759</v>
      </c>
      <c r="S45" t="s">
        <v>685</v>
      </c>
      <c r="T45" t="s">
        <v>749</v>
      </c>
      <c r="U45" t="s">
        <v>757</v>
      </c>
      <c r="V45" t="s">
        <v>783</v>
      </c>
      <c r="W45" t="s">
        <v>791</v>
      </c>
      <c r="AP45" t="s">
        <v>796</v>
      </c>
      <c r="BA45" t="s">
        <v>797</v>
      </c>
      <c r="BB45" s="661" t="s">
        <v>798</v>
      </c>
      <c r="BC45" s="661" t="s">
        <v>797</v>
      </c>
    </row>
    <row r="46" spans="1:55" ht="21.95">
      <c r="A46" s="38" t="str">
        <f t="shared" si="1"/>
        <v>District Steam (provided from location, not in the building)</v>
      </c>
      <c r="B46" s="38" t="s">
        <v>555</v>
      </c>
      <c r="C46" s="38" t="str">
        <f t="shared" si="0"/>
        <v>District Steam (provided from location, not in the building)GJ (billion joules)</v>
      </c>
      <c r="D46" s="38">
        <v>947.81700000000001</v>
      </c>
      <c r="I46" t="str">
        <f>""</f>
        <v/>
      </c>
      <c r="J46" t="str">
        <f>""</f>
        <v/>
      </c>
      <c r="K46" t="str">
        <f>""</f>
        <v/>
      </c>
      <c r="L46" t="str">
        <f>""</f>
        <v/>
      </c>
      <c r="P46">
        <v>0</v>
      </c>
      <c r="Q46">
        <v>1</v>
      </c>
      <c r="R46">
        <v>2</v>
      </c>
      <c r="S46">
        <v>3</v>
      </c>
      <c r="T46">
        <v>4</v>
      </c>
      <c r="U46">
        <v>5</v>
      </c>
      <c r="V46">
        <v>6</v>
      </c>
      <c r="W46">
        <v>7</v>
      </c>
      <c r="AP46" t="s">
        <v>799</v>
      </c>
      <c r="BA46" t="s">
        <v>800</v>
      </c>
      <c r="BB46" s="661" t="s">
        <v>801</v>
      </c>
      <c r="BC46" s="661" t="s">
        <v>802</v>
      </c>
    </row>
    <row r="47" spans="1:55" ht="21.95">
      <c r="A47" s="38" t="str">
        <f t="shared" si="1"/>
        <v>District Steam (provided from location, not in the building)</v>
      </c>
      <c r="B47" s="38" t="s">
        <v>803</v>
      </c>
      <c r="C47" s="38" t="str">
        <f t="shared" si="0"/>
        <v>District Steam (provided from location, not in the building)kg</v>
      </c>
      <c r="D47" s="38">
        <v>2.6320000000000001</v>
      </c>
      <c r="I47" s="219" t="s">
        <v>804</v>
      </c>
      <c r="P47" s="278" t="s">
        <v>620</v>
      </c>
      <c r="Q47" s="278" t="s">
        <v>620</v>
      </c>
      <c r="R47" s="278" t="s">
        <v>620</v>
      </c>
      <c r="S47" s="278" t="s">
        <v>620</v>
      </c>
      <c r="T47" s="278" t="s">
        <v>620</v>
      </c>
      <c r="U47" s="278" t="s">
        <v>620</v>
      </c>
      <c r="V47" s="278" t="s">
        <v>620</v>
      </c>
      <c r="W47" s="278" t="s">
        <v>620</v>
      </c>
      <c r="AP47" s="219" t="s">
        <v>805</v>
      </c>
      <c r="AR47" t="s">
        <v>806</v>
      </c>
      <c r="BA47" t="s">
        <v>807</v>
      </c>
      <c r="BB47" s="661" t="s">
        <v>808</v>
      </c>
      <c r="BC47" s="661" t="s">
        <v>809</v>
      </c>
    </row>
    <row r="48" spans="1:55" ht="21.95">
      <c r="A48" s="38" t="s">
        <v>691</v>
      </c>
      <c r="B48" s="38" t="s">
        <v>552</v>
      </c>
      <c r="C48" s="38" t="str">
        <f t="shared" ref="C48:C63" si="2">CONCATENATE(A48,B48)</f>
        <v>Coal (anthracite)kBtu (thousand Btu)</v>
      </c>
      <c r="D48" s="38">
        <v>1</v>
      </c>
      <c r="G48" t="s">
        <v>810</v>
      </c>
      <c r="H48" t="s">
        <v>15</v>
      </c>
      <c r="I48" t="s">
        <v>201</v>
      </c>
      <c r="J48" s="280" t="s">
        <v>745</v>
      </c>
      <c r="K48" s="280" t="s">
        <v>746</v>
      </c>
      <c r="L48" t="s">
        <v>747</v>
      </c>
      <c r="M48">
        <v>0</v>
      </c>
      <c r="N48">
        <v>4</v>
      </c>
      <c r="O48" s="324" t="e">
        <f>IF(#REF!="Baseboard - Electric",4,5)</f>
        <v>#REF!</v>
      </c>
      <c r="P48" s="278" t="s">
        <v>224</v>
      </c>
      <c r="Q48" s="278" t="s">
        <v>630</v>
      </c>
      <c r="R48" s="278" t="s">
        <v>630</v>
      </c>
      <c r="S48" s="278" t="s">
        <v>224</v>
      </c>
      <c r="T48" s="278" t="s">
        <v>630</v>
      </c>
      <c r="U48" s="278" t="s">
        <v>630</v>
      </c>
      <c r="V48" s="278" t="s">
        <v>630</v>
      </c>
      <c r="W48" s="278" t="s">
        <v>630</v>
      </c>
      <c r="AP48" s="219" t="s">
        <v>811</v>
      </c>
      <c r="BA48" t="s">
        <v>812</v>
      </c>
      <c r="BB48" s="661" t="s">
        <v>813</v>
      </c>
      <c r="BC48" s="661" t="s">
        <v>814</v>
      </c>
    </row>
    <row r="49" spans="1:55" ht="21.95">
      <c r="A49" s="38" t="s">
        <v>691</v>
      </c>
      <c r="B49" s="38" t="s">
        <v>553</v>
      </c>
      <c r="C49" s="38" t="str">
        <f t="shared" si="2"/>
        <v>Coal (anthracite)Mbtu or MMBtu (million Btu)</v>
      </c>
      <c r="D49" s="38">
        <v>1000</v>
      </c>
      <c r="G49" t="s">
        <v>815</v>
      </c>
      <c r="H49" t="s">
        <v>15</v>
      </c>
      <c r="I49" t="s">
        <v>816</v>
      </c>
      <c r="J49" s="280" t="s">
        <v>745</v>
      </c>
      <c r="K49" s="280" t="s">
        <v>268</v>
      </c>
      <c r="L49" t="s">
        <v>209</v>
      </c>
      <c r="M49">
        <v>0</v>
      </c>
      <c r="N49">
        <v>4</v>
      </c>
      <c r="O49" s="324" t="e">
        <f>IF(#REF!="Baseboard - Electric",4,5)</f>
        <v>#REF!</v>
      </c>
      <c r="P49" s="278" t="s">
        <v>630</v>
      </c>
      <c r="Q49" s="278" t="s">
        <v>634</v>
      </c>
      <c r="R49" s="278" t="s">
        <v>634</v>
      </c>
      <c r="S49" s="278" t="s">
        <v>630</v>
      </c>
      <c r="T49" s="278" t="s">
        <v>634</v>
      </c>
      <c r="U49" s="278" t="s">
        <v>634</v>
      </c>
      <c r="V49" s="278" t="s">
        <v>634</v>
      </c>
      <c r="W49" s="278" t="s">
        <v>634</v>
      </c>
      <c r="BA49" t="s">
        <v>817</v>
      </c>
      <c r="BB49" s="661" t="s">
        <v>818</v>
      </c>
      <c r="BC49" s="661" t="s">
        <v>819</v>
      </c>
    </row>
    <row r="50" spans="1:55" ht="21.95">
      <c r="A50" s="38" t="s">
        <v>691</v>
      </c>
      <c r="B50" s="38" t="s">
        <v>820</v>
      </c>
      <c r="C50" s="38" t="str">
        <f t="shared" si="2"/>
        <v>Coal (anthracite)Tons</v>
      </c>
      <c r="D50" s="38">
        <v>25090</v>
      </c>
      <c r="H50" t="s">
        <v>15</v>
      </c>
      <c r="I50" t="s">
        <v>90</v>
      </c>
      <c r="J50" t="s">
        <v>242</v>
      </c>
      <c r="K50" t="s">
        <v>243</v>
      </c>
      <c r="L50" t="s">
        <v>747</v>
      </c>
      <c r="M50">
        <v>2</v>
      </c>
      <c r="N50">
        <v>2</v>
      </c>
      <c r="O50" s="324" t="e">
        <f>IF(OR(#REF!="District Hot Water",#REF!="District Steam"),0,1)</f>
        <v>#REF!</v>
      </c>
      <c r="P50" s="278" t="s">
        <v>634</v>
      </c>
      <c r="Q50" s="278" t="s">
        <v>93</v>
      </c>
      <c r="R50" s="278" t="s">
        <v>93</v>
      </c>
      <c r="S50" s="278" t="s">
        <v>634</v>
      </c>
      <c r="T50" s="278" t="s">
        <v>93</v>
      </c>
      <c r="U50" s="278" t="s">
        <v>93</v>
      </c>
      <c r="V50" s="278" t="s">
        <v>93</v>
      </c>
      <c r="W50" s="278" t="s">
        <v>93</v>
      </c>
      <c r="AP50" t="s">
        <v>821</v>
      </c>
      <c r="BA50" t="s">
        <v>822</v>
      </c>
      <c r="BB50" s="661" t="s">
        <v>823</v>
      </c>
      <c r="BC50" s="661" t="s">
        <v>824</v>
      </c>
    </row>
    <row r="51" spans="1:55" ht="21.95">
      <c r="A51" s="38" t="s">
        <v>691</v>
      </c>
      <c r="B51" s="38" t="s">
        <v>825</v>
      </c>
      <c r="C51" s="38" t="str">
        <f t="shared" si="2"/>
        <v>Coal (anthracite)Lbs</v>
      </c>
      <c r="D51" s="38">
        <v>12.545</v>
      </c>
      <c r="I51" t="s">
        <v>281</v>
      </c>
      <c r="J51" s="280" t="s">
        <v>745</v>
      </c>
      <c r="K51" s="280" t="s">
        <v>284</v>
      </c>
      <c r="L51" s="280" t="s">
        <v>285</v>
      </c>
      <c r="M51">
        <v>0</v>
      </c>
      <c r="N51">
        <v>0</v>
      </c>
      <c r="O51">
        <v>0</v>
      </c>
      <c r="P51" s="278" t="s">
        <v>93</v>
      </c>
      <c r="Q51" s="278" t="s">
        <v>643</v>
      </c>
      <c r="R51" s="278" t="s">
        <v>643</v>
      </c>
      <c r="S51" s="278" t="s">
        <v>93</v>
      </c>
      <c r="T51" s="278" t="s">
        <v>643</v>
      </c>
      <c r="U51" s="278" t="s">
        <v>643</v>
      </c>
      <c r="V51" s="278" t="s">
        <v>643</v>
      </c>
      <c r="W51" s="278" t="s">
        <v>643</v>
      </c>
      <c r="AP51" t="s">
        <v>826</v>
      </c>
      <c r="BA51" t="s">
        <v>827</v>
      </c>
      <c r="BB51" s="661" t="s">
        <v>828</v>
      </c>
      <c r="BC51" s="661" t="s">
        <v>829</v>
      </c>
    </row>
    <row r="52" spans="1:55" ht="21.95">
      <c r="A52" s="38" t="s">
        <v>691</v>
      </c>
      <c r="B52" s="38" t="s">
        <v>781</v>
      </c>
      <c r="C52" s="38" t="str">
        <f t="shared" si="2"/>
        <v>Coal (anthracite)kLbs (thousand pounds)</v>
      </c>
      <c r="D52" s="38">
        <v>12545</v>
      </c>
      <c r="I52" t="s">
        <v>670</v>
      </c>
      <c r="J52" s="280" t="s">
        <v>745</v>
      </c>
      <c r="K52" s="280" t="s">
        <v>284</v>
      </c>
      <c r="L52" s="280" t="s">
        <v>285</v>
      </c>
      <c r="M52">
        <v>0</v>
      </c>
      <c r="N52">
        <v>0</v>
      </c>
      <c r="O52">
        <v>0</v>
      </c>
      <c r="P52" s="278" t="s">
        <v>643</v>
      </c>
      <c r="Q52" s="278" t="s">
        <v>262</v>
      </c>
      <c r="R52" s="278" t="s">
        <v>262</v>
      </c>
      <c r="S52" s="278" t="s">
        <v>643</v>
      </c>
      <c r="T52" s="278" t="s">
        <v>262</v>
      </c>
      <c r="U52" s="278" t="s">
        <v>262</v>
      </c>
      <c r="V52" s="278" t="s">
        <v>262</v>
      </c>
      <c r="W52" s="278" t="s">
        <v>262</v>
      </c>
      <c r="AP52" t="s">
        <v>830</v>
      </c>
      <c r="BA52" t="s">
        <v>831</v>
      </c>
      <c r="BB52" s="661" t="s">
        <v>832</v>
      </c>
      <c r="BC52" s="661" t="s">
        <v>833</v>
      </c>
    </row>
    <row r="53" spans="1:55" ht="21.95">
      <c r="A53" s="38" t="s">
        <v>691</v>
      </c>
      <c r="B53" s="38" t="s">
        <v>788</v>
      </c>
      <c r="C53" s="38" t="str">
        <f t="shared" si="2"/>
        <v>Coal (anthracite)MLbs (million pounds)</v>
      </c>
      <c r="D53" s="38">
        <v>12545000</v>
      </c>
      <c r="I53" t="s">
        <v>676</v>
      </c>
      <c r="J53" s="280" t="s">
        <v>745</v>
      </c>
      <c r="K53" s="280" t="s">
        <v>284</v>
      </c>
      <c r="L53" s="280" t="s">
        <v>285</v>
      </c>
      <c r="M53">
        <v>0</v>
      </c>
      <c r="N53">
        <v>0</v>
      </c>
      <c r="O53">
        <v>0</v>
      </c>
      <c r="P53" s="278" t="s">
        <v>262</v>
      </c>
      <c r="Q53" s="278" t="s">
        <v>90</v>
      </c>
      <c r="R53" s="278" t="s">
        <v>90</v>
      </c>
      <c r="S53" s="278" t="s">
        <v>262</v>
      </c>
      <c r="T53" s="278" t="s">
        <v>90</v>
      </c>
      <c r="U53" s="278" t="s">
        <v>90</v>
      </c>
      <c r="V53" s="278" t="s">
        <v>90</v>
      </c>
      <c r="W53" s="278" t="s">
        <v>90</v>
      </c>
      <c r="BA53" s="661" t="s">
        <v>834</v>
      </c>
      <c r="BB53" s="661" t="s">
        <v>835</v>
      </c>
      <c r="BC53" s="661" t="s">
        <v>834</v>
      </c>
    </row>
    <row r="54" spans="1:55" ht="21.95">
      <c r="A54" s="38" t="s">
        <v>691</v>
      </c>
      <c r="B54" s="38" t="s">
        <v>836</v>
      </c>
      <c r="C54" s="38" t="str">
        <f t="shared" si="2"/>
        <v>Coal (anthracite)Tonnes (metric)</v>
      </c>
      <c r="D54" s="38">
        <v>27685.355</v>
      </c>
      <c r="I54" t="s">
        <v>298</v>
      </c>
      <c r="J54" s="280" t="s">
        <v>302</v>
      </c>
      <c r="K54" s="280" t="s">
        <v>302</v>
      </c>
      <c r="L54" s="280" t="s">
        <v>285</v>
      </c>
      <c r="M54">
        <v>0</v>
      </c>
      <c r="N54">
        <v>0</v>
      </c>
      <c r="O54">
        <v>0</v>
      </c>
      <c r="P54" s="278" t="s">
        <v>90</v>
      </c>
      <c r="Q54" s="278" t="s">
        <v>99</v>
      </c>
      <c r="R54" s="278" t="s">
        <v>99</v>
      </c>
      <c r="S54" s="278" t="s">
        <v>90</v>
      </c>
      <c r="T54" s="278" t="s">
        <v>99</v>
      </c>
      <c r="U54" s="278" t="s">
        <v>99</v>
      </c>
      <c r="V54" s="278" t="s">
        <v>99</v>
      </c>
      <c r="W54" s="278" t="s">
        <v>99</v>
      </c>
      <c r="AP54" t="s">
        <v>837</v>
      </c>
      <c r="BA54" s="661" t="s">
        <v>838</v>
      </c>
      <c r="BB54" s="661" t="s">
        <v>839</v>
      </c>
      <c r="BC54" s="661" t="s">
        <v>840</v>
      </c>
    </row>
    <row r="55" spans="1:55" ht="21.95">
      <c r="A55" s="38" t="s">
        <v>691</v>
      </c>
      <c r="B55" s="38" t="s">
        <v>555</v>
      </c>
      <c r="C55" s="38" t="str">
        <f t="shared" si="2"/>
        <v>Coal (anthracite)GJ (billion joules)</v>
      </c>
      <c r="D55" s="38">
        <v>947.81700000000001</v>
      </c>
      <c r="I55" t="s">
        <v>841</v>
      </c>
      <c r="J55" s="280" t="s">
        <v>842</v>
      </c>
      <c r="K55" t="s">
        <v>843</v>
      </c>
      <c r="L55" t="s">
        <v>285</v>
      </c>
      <c r="M55">
        <v>0</v>
      </c>
      <c r="N55">
        <v>3</v>
      </c>
      <c r="O55" s="324" t="e">
        <f>IF(OR(#REF!="District Hot Water",#REF!="District Steam"),0,2)</f>
        <v>#REF!</v>
      </c>
      <c r="P55" s="278" t="s">
        <v>99</v>
      </c>
      <c r="Q55" s="278" t="s">
        <v>281</v>
      </c>
      <c r="S55" s="278" t="s">
        <v>99</v>
      </c>
      <c r="AP55" t="s">
        <v>844</v>
      </c>
      <c r="BA55" s="661" t="s">
        <v>845</v>
      </c>
      <c r="BB55" s="661" t="s">
        <v>846</v>
      </c>
      <c r="BC55" s="661" t="s">
        <v>847</v>
      </c>
    </row>
    <row r="56" spans="1:55" ht="21.95">
      <c r="A56" s="38" t="s">
        <v>696</v>
      </c>
      <c r="B56" s="38" t="s">
        <v>552</v>
      </c>
      <c r="C56" s="38" t="str">
        <f t="shared" si="2"/>
        <v>Coal (bituminous)kBtu (thousand Btu)</v>
      </c>
      <c r="D56" s="38">
        <v>1</v>
      </c>
      <c r="I56" t="s">
        <v>848</v>
      </c>
      <c r="J56" s="280" t="s">
        <v>842</v>
      </c>
      <c r="K56" t="s">
        <v>243</v>
      </c>
      <c r="L56" t="s">
        <v>747</v>
      </c>
      <c r="M56">
        <v>0</v>
      </c>
      <c r="N56">
        <v>2</v>
      </c>
      <c r="O56" s="324" t="e">
        <f>IF(OR(#REF!="District Hot Water",#REF!="District Steam"),0,1)</f>
        <v>#REF!</v>
      </c>
      <c r="P56" s="278"/>
      <c r="Q56" s="278" t="s">
        <v>288</v>
      </c>
      <c r="R56" s="278"/>
      <c r="S56" s="278"/>
      <c r="T56" s="278"/>
      <c r="U56" s="278"/>
      <c r="V56" s="278"/>
      <c r="W56" s="278"/>
      <c r="AP56" t="s">
        <v>849</v>
      </c>
      <c r="BA56" s="661" t="s">
        <v>850</v>
      </c>
      <c r="BB56" s="661" t="s">
        <v>851</v>
      </c>
      <c r="BC56" s="661" t="s">
        <v>852</v>
      </c>
    </row>
    <row r="57" spans="1:55" ht="21.95">
      <c r="A57" s="38" t="s">
        <v>696</v>
      </c>
      <c r="B57" s="38" t="s">
        <v>553</v>
      </c>
      <c r="C57" s="38" t="str">
        <f t="shared" si="2"/>
        <v>Coal (bituminous)Mbtu or MMBtu (million Btu)</v>
      </c>
      <c r="D57" s="38">
        <v>1000</v>
      </c>
      <c r="G57" s="219" t="s">
        <v>853</v>
      </c>
      <c r="P57" s="278"/>
      <c r="Q57" s="278" t="s">
        <v>296</v>
      </c>
      <c r="R57" s="278"/>
      <c r="S57" s="278"/>
      <c r="T57" s="278"/>
      <c r="U57" s="278"/>
      <c r="V57" s="278"/>
      <c r="W57" s="278"/>
      <c r="AP57" t="s">
        <v>854</v>
      </c>
      <c r="BA57" s="661" t="s">
        <v>855</v>
      </c>
      <c r="BB57" s="661" t="s">
        <v>856</v>
      </c>
      <c r="BC57" s="661" t="s">
        <v>857</v>
      </c>
    </row>
    <row r="58" spans="1:55" ht="18.95">
      <c r="A58" s="38" t="s">
        <v>696</v>
      </c>
      <c r="B58" s="38" t="s">
        <v>820</v>
      </c>
      <c r="C58" s="38" t="str">
        <f t="shared" si="2"/>
        <v>Coal (bituminous)Tons</v>
      </c>
      <c r="D58" s="38">
        <v>24930</v>
      </c>
      <c r="P58" s="278"/>
      <c r="Q58" s="278" t="s">
        <v>302</v>
      </c>
      <c r="R58" s="278"/>
      <c r="S58" s="278"/>
      <c r="T58" s="278"/>
      <c r="U58" s="278"/>
      <c r="V58" s="278"/>
      <c r="W58" s="278"/>
      <c r="AP58" t="s">
        <v>858</v>
      </c>
    </row>
    <row r="59" spans="1:55" ht="18.95">
      <c r="A59" s="38" t="s">
        <v>696</v>
      </c>
      <c r="B59" s="38" t="s">
        <v>825</v>
      </c>
      <c r="C59" s="38" t="str">
        <f t="shared" si="2"/>
        <v>Coal (bituminous)Lbs</v>
      </c>
      <c r="D59" s="38">
        <v>12.465</v>
      </c>
      <c r="P59" s="278"/>
      <c r="R59" s="278"/>
      <c r="S59" s="278"/>
      <c r="T59" s="278"/>
      <c r="U59" s="278"/>
      <c r="V59" s="278"/>
      <c r="W59" s="278"/>
      <c r="AP59" t="s">
        <v>859</v>
      </c>
    </row>
    <row r="60" spans="1:55" ht="18.95">
      <c r="A60" s="38" t="s">
        <v>696</v>
      </c>
      <c r="B60" s="38" t="s">
        <v>781</v>
      </c>
      <c r="C60" s="38" t="str">
        <f t="shared" si="2"/>
        <v>Coal (bituminous)kLbs (thousand pounds)</v>
      </c>
      <c r="D60" s="38">
        <v>12465</v>
      </c>
      <c r="P60" s="278"/>
      <c r="Q60" s="278"/>
      <c r="R60" s="278"/>
      <c r="S60" s="278"/>
      <c r="T60" s="278"/>
      <c r="U60" s="278"/>
      <c r="V60" s="278"/>
      <c r="W60" s="278"/>
      <c r="AP60" t="s">
        <v>860</v>
      </c>
    </row>
    <row r="61" spans="1:55">
      <c r="A61" s="38" t="s">
        <v>696</v>
      </c>
      <c r="B61" s="38" t="s">
        <v>788</v>
      </c>
      <c r="C61" s="38" t="str">
        <f t="shared" si="2"/>
        <v>Coal (bituminous)MLbs (million pounds)</v>
      </c>
      <c r="D61" s="38">
        <v>12465000</v>
      </c>
      <c r="AP61" t="s">
        <v>861</v>
      </c>
    </row>
    <row r="62" spans="1:55">
      <c r="A62" s="38" t="s">
        <v>696</v>
      </c>
      <c r="B62" s="38" t="s">
        <v>836</v>
      </c>
      <c r="C62" s="38" t="str">
        <f t="shared" si="2"/>
        <v>Coal (bituminous)Tonnes (metric)</v>
      </c>
      <c r="D62" s="38">
        <v>27482</v>
      </c>
      <c r="AP62" t="s">
        <v>862</v>
      </c>
    </row>
    <row r="63" spans="1:55">
      <c r="A63" s="38" t="s">
        <v>696</v>
      </c>
      <c r="B63" s="38" t="s">
        <v>555</v>
      </c>
      <c r="C63" s="38" t="str">
        <f t="shared" si="2"/>
        <v>Coal (bituminous)GJ (billion joules)</v>
      </c>
      <c r="D63" s="38">
        <v>947.81700000000001</v>
      </c>
      <c r="AP63" t="s">
        <v>863</v>
      </c>
    </row>
    <row r="64" spans="1:55">
      <c r="A64" s="38" t="s">
        <v>701</v>
      </c>
      <c r="B64" s="38" t="s">
        <v>552</v>
      </c>
      <c r="C64" s="38" t="str">
        <f t="shared" si="0"/>
        <v>CokekBtu (thousand Btu)</v>
      </c>
      <c r="D64" s="38">
        <v>1</v>
      </c>
    </row>
    <row r="65" spans="1:42">
      <c r="A65" s="38" t="s">
        <v>701</v>
      </c>
      <c r="B65" s="38" t="s">
        <v>553</v>
      </c>
      <c r="C65" s="38" t="str">
        <f t="shared" si="0"/>
        <v>CokeMbtu or MMBtu (million Btu)</v>
      </c>
      <c r="D65" s="38">
        <v>1000</v>
      </c>
      <c r="M65" t="s">
        <v>864</v>
      </c>
      <c r="N65" t="s">
        <v>865</v>
      </c>
      <c r="O65" t="s">
        <v>866</v>
      </c>
      <c r="AP65" t="s">
        <v>867</v>
      </c>
    </row>
    <row r="66" spans="1:42">
      <c r="A66" s="38" t="s">
        <v>701</v>
      </c>
      <c r="B66" s="38" t="s">
        <v>820</v>
      </c>
      <c r="C66" s="38" t="str">
        <f t="shared" si="0"/>
        <v>CokeTons</v>
      </c>
      <c r="D66" s="38">
        <v>24800</v>
      </c>
      <c r="M66" t="s">
        <v>168</v>
      </c>
      <c r="N66">
        <v>2</v>
      </c>
      <c r="O66" t="s">
        <v>868</v>
      </c>
      <c r="P66">
        <v>1</v>
      </c>
      <c r="AP66" t="s">
        <v>869</v>
      </c>
    </row>
    <row r="67" spans="1:42">
      <c r="A67" s="38" t="s">
        <v>701</v>
      </c>
      <c r="B67" s="38" t="s">
        <v>825</v>
      </c>
      <c r="C67" s="38" t="str">
        <f t="shared" si="0"/>
        <v>CokeLbs</v>
      </c>
      <c r="D67" s="38">
        <v>12.4</v>
      </c>
      <c r="I67" s="219" t="s">
        <v>870</v>
      </c>
      <c r="M67" t="s">
        <v>871</v>
      </c>
      <c r="N67">
        <v>4</v>
      </c>
      <c r="O67" t="s">
        <v>872</v>
      </c>
      <c r="P67">
        <v>2</v>
      </c>
      <c r="AP67" t="s">
        <v>873</v>
      </c>
    </row>
    <row r="68" spans="1:42">
      <c r="A68" s="38" t="s">
        <v>701</v>
      </c>
      <c r="B68" s="38" t="s">
        <v>781</v>
      </c>
      <c r="C68" s="38" t="str">
        <f t="shared" si="0"/>
        <v>CokekLbs (thousand pounds)</v>
      </c>
      <c r="D68" s="38">
        <v>12400</v>
      </c>
      <c r="I68" t="s">
        <v>279</v>
      </c>
      <c r="M68" t="s">
        <v>874</v>
      </c>
      <c r="N68">
        <v>5</v>
      </c>
      <c r="O68" t="s">
        <v>875</v>
      </c>
      <c r="P68">
        <v>3</v>
      </c>
      <c r="AP68" t="s">
        <v>876</v>
      </c>
    </row>
    <row r="69" spans="1:42">
      <c r="A69" s="38" t="s">
        <v>701</v>
      </c>
      <c r="B69" s="38" t="s">
        <v>788</v>
      </c>
      <c r="C69" s="38" t="str">
        <f t="shared" si="0"/>
        <v>CokeMLbs (million pounds)</v>
      </c>
      <c r="D69" s="38">
        <v>12400000</v>
      </c>
      <c r="I69" t="s">
        <v>756</v>
      </c>
      <c r="M69" t="s">
        <v>877</v>
      </c>
      <c r="N69">
        <v>6</v>
      </c>
      <c r="O69" t="s">
        <v>878</v>
      </c>
      <c r="P69">
        <v>3</v>
      </c>
    </row>
    <row r="70" spans="1:42">
      <c r="A70" s="38" t="s">
        <v>701</v>
      </c>
      <c r="B70" s="38" t="s">
        <v>836</v>
      </c>
      <c r="C70" s="38" t="str">
        <f t="shared" si="0"/>
        <v>CokeTonnes (metric)</v>
      </c>
      <c r="D70" s="38">
        <v>27339</v>
      </c>
      <c r="I70" t="s">
        <v>242</v>
      </c>
      <c r="M70" t="s">
        <v>879</v>
      </c>
      <c r="N70">
        <v>8</v>
      </c>
      <c r="O70" t="s">
        <v>880</v>
      </c>
      <c r="P70">
        <v>4</v>
      </c>
      <c r="AP70" t="s">
        <v>881</v>
      </c>
    </row>
    <row r="71" spans="1:42">
      <c r="A71" s="38" t="s">
        <v>701</v>
      </c>
      <c r="B71" s="38" t="s">
        <v>555</v>
      </c>
      <c r="C71" s="38" t="str">
        <f t="shared" si="0"/>
        <v>CokeGJ (billion joules)</v>
      </c>
      <c r="D71" s="38">
        <v>947.81700000000001</v>
      </c>
      <c r="I71" t="s">
        <v>748</v>
      </c>
      <c r="O71" t="s">
        <v>882</v>
      </c>
      <c r="AP71">
        <v>1</v>
      </c>
    </row>
    <row r="72" spans="1:42">
      <c r="A72" s="38" t="s">
        <v>685</v>
      </c>
      <c r="B72" s="38" t="s">
        <v>552</v>
      </c>
      <c r="C72" s="38" t="str">
        <f t="shared" si="0"/>
        <v>PropanekBtu (thousand Btu)</v>
      </c>
      <c r="D72" s="38">
        <v>1</v>
      </c>
      <c r="I72" s="219" t="s">
        <v>883</v>
      </c>
      <c r="J72" t="s">
        <v>884</v>
      </c>
      <c r="O72" t="s">
        <v>885</v>
      </c>
      <c r="AP72">
        <v>2</v>
      </c>
    </row>
    <row r="73" spans="1:42">
      <c r="A73" s="38" t="s">
        <v>685</v>
      </c>
      <c r="B73" s="38" t="s">
        <v>553</v>
      </c>
      <c r="C73" s="38" t="str">
        <f t="shared" si="0"/>
        <v>PropaneMbtu or MMBtu (million Btu)</v>
      </c>
      <c r="D73" s="38">
        <v>1000</v>
      </c>
      <c r="I73" t="s">
        <v>886</v>
      </c>
      <c r="O73" t="s">
        <v>879</v>
      </c>
      <c r="AP73">
        <v>3</v>
      </c>
    </row>
    <row r="74" spans="1:42">
      <c r="A74" s="38" t="s">
        <v>685</v>
      </c>
      <c r="B74" s="38" t="s">
        <v>588</v>
      </c>
      <c r="C74" s="38" t="str">
        <f t="shared" si="0"/>
        <v>PropaneCF (cubic feet)</v>
      </c>
      <c r="D74" s="38">
        <v>1</v>
      </c>
      <c r="I74" t="s">
        <v>887</v>
      </c>
      <c r="AP74">
        <v>4</v>
      </c>
    </row>
    <row r="75" spans="1:42">
      <c r="A75" s="38" t="s">
        <v>685</v>
      </c>
      <c r="B75" s="38" t="s">
        <v>595</v>
      </c>
      <c r="C75" s="38" t="str">
        <f t="shared" si="0"/>
        <v>Propaneccf (hundred cubic feet)</v>
      </c>
      <c r="D75" s="38">
        <v>102.6</v>
      </c>
      <c r="I75" t="s">
        <v>888</v>
      </c>
      <c r="AP75">
        <v>5</v>
      </c>
    </row>
    <row r="76" spans="1:42">
      <c r="A76" s="38" t="s">
        <v>685</v>
      </c>
      <c r="B76" s="38" t="s">
        <v>601</v>
      </c>
      <c r="C76" s="38" t="str">
        <f t="shared" si="0"/>
        <v>PropaneKcf (thousand cubic feet)</v>
      </c>
      <c r="D76" s="38">
        <v>1026</v>
      </c>
      <c r="I76" s="219" t="s">
        <v>889</v>
      </c>
      <c r="J76" t="s">
        <v>884</v>
      </c>
      <c r="AP76">
        <v>6</v>
      </c>
    </row>
    <row r="77" spans="1:42">
      <c r="A77" s="38" t="s">
        <v>685</v>
      </c>
      <c r="B77" s="38" t="s">
        <v>727</v>
      </c>
      <c r="C77" s="38" t="str">
        <f t="shared" si="0"/>
        <v>Propanegallons (U.S.)</v>
      </c>
      <c r="D77" s="38">
        <v>138</v>
      </c>
      <c r="I77" t="s">
        <v>890</v>
      </c>
      <c r="AP77">
        <v>7</v>
      </c>
    </row>
    <row r="78" spans="1:42">
      <c r="A78" s="38" t="s">
        <v>685</v>
      </c>
      <c r="B78" s="38" t="s">
        <v>731</v>
      </c>
      <c r="C78" s="38" t="str">
        <f t="shared" si="0"/>
        <v>Propaneliters</v>
      </c>
      <c r="D78" s="38">
        <v>36.456000000000003</v>
      </c>
      <c r="I78" t="s">
        <v>891</v>
      </c>
      <c r="AP78">
        <v>8</v>
      </c>
    </row>
    <row r="79" spans="1:42">
      <c r="A79" s="38" t="s">
        <v>685</v>
      </c>
      <c r="B79" s="38" t="s">
        <v>555</v>
      </c>
      <c r="C79" s="38" t="str">
        <f t="shared" si="0"/>
        <v>PropaneGJ (billion joules)</v>
      </c>
      <c r="D79" s="38">
        <v>947.81700000000001</v>
      </c>
      <c r="I79" t="s">
        <v>892</v>
      </c>
    </row>
    <row r="80" spans="1:42">
      <c r="A80" s="38" t="str">
        <f>$A$24</f>
        <v>District hot water (provided from location, not in the building)</v>
      </c>
      <c r="B80" s="38" t="s">
        <v>552</v>
      </c>
      <c r="C80" s="38" t="str">
        <f t="shared" si="0"/>
        <v>District hot water (provided from location, not in the building)kBtu (thousand Btu)</v>
      </c>
      <c r="D80" s="38">
        <v>1</v>
      </c>
      <c r="I80" t="s">
        <v>893</v>
      </c>
    </row>
    <row r="81" spans="1:10">
      <c r="A81" s="38" t="str">
        <f>$A$24</f>
        <v>District hot water (provided from location, not in the building)</v>
      </c>
      <c r="B81" s="38" t="s">
        <v>553</v>
      </c>
      <c r="C81" s="38" t="str">
        <f t="shared" si="0"/>
        <v>District hot water (provided from location, not in the building)Mbtu or MMBtu (million Btu)</v>
      </c>
      <c r="D81" s="38">
        <v>1000</v>
      </c>
      <c r="I81" t="s">
        <v>894</v>
      </c>
    </row>
    <row r="82" spans="1:10">
      <c r="A82" s="38" t="str">
        <f>$A$24</f>
        <v>District hot water (provided from location, not in the building)</v>
      </c>
      <c r="B82" s="38" t="s">
        <v>611</v>
      </c>
      <c r="C82" s="38" t="str">
        <f t="shared" si="0"/>
        <v>District hot water (provided from location, not in the building)therms</v>
      </c>
      <c r="D82" s="38">
        <v>100</v>
      </c>
      <c r="I82" s="219" t="s">
        <v>892</v>
      </c>
    </row>
    <row r="83" spans="1:10">
      <c r="A83" s="38" t="str">
        <f>$A$24</f>
        <v>District hot water (provided from location, not in the building)</v>
      </c>
      <c r="B83" s="38" t="s">
        <v>555</v>
      </c>
      <c r="C83" s="38" t="str">
        <f t="shared" si="0"/>
        <v>District hot water (provided from location, not in the building)GJ (billion joules)</v>
      </c>
      <c r="D83" s="38">
        <v>947.81700000000001</v>
      </c>
      <c r="I83" t="s">
        <v>893</v>
      </c>
    </row>
    <row r="84" spans="1:10">
      <c r="A84" s="38" t="str">
        <f>$A$24</f>
        <v>District hot water (provided from location, not in the building)</v>
      </c>
      <c r="B84" s="38" t="s">
        <v>803</v>
      </c>
      <c r="C84" s="38" t="str">
        <f t="shared" si="0"/>
        <v>District hot water (provided from location, not in the building)kg</v>
      </c>
      <c r="D84" s="38">
        <v>2.6320000000000001</v>
      </c>
      <c r="I84" t="s">
        <v>894</v>
      </c>
    </row>
    <row r="85" spans="1:10">
      <c r="A85" s="38" t="s">
        <v>705</v>
      </c>
      <c r="B85" s="38" t="s">
        <v>895</v>
      </c>
      <c r="C85" s="38" t="str">
        <f t="shared" si="0"/>
        <v>RenewablekWh</v>
      </c>
      <c r="D85" s="38">
        <v>3.4119999999999999</v>
      </c>
      <c r="I85" s="219" t="s">
        <v>896</v>
      </c>
    </row>
    <row r="86" spans="1:10">
      <c r="A86" s="38" t="s">
        <v>705</v>
      </c>
      <c r="B86" s="38" t="s">
        <v>631</v>
      </c>
      <c r="C86" s="38" t="str">
        <f t="shared" si="0"/>
        <v>RenewableOther</v>
      </c>
      <c r="D86" s="38"/>
      <c r="I86" t="s">
        <v>897</v>
      </c>
    </row>
    <row r="87" spans="1:10">
      <c r="I87" t="s">
        <v>213</v>
      </c>
    </row>
    <row r="88" spans="1:10">
      <c r="I88" t="s">
        <v>898</v>
      </c>
    </row>
    <row r="89" spans="1:10">
      <c r="A89" t="s">
        <v>899</v>
      </c>
      <c r="I89" t="s">
        <v>243</v>
      </c>
    </row>
    <row r="90" spans="1:10">
      <c r="A90" t="s">
        <v>900</v>
      </c>
      <c r="I90" t="s">
        <v>749</v>
      </c>
    </row>
    <row r="91" spans="1:10">
      <c r="A91" t="s">
        <v>901</v>
      </c>
      <c r="I91" s="219" t="s">
        <v>902</v>
      </c>
      <c r="J91" t="s">
        <v>884</v>
      </c>
    </row>
    <row r="92" spans="1:10">
      <c r="A92" t="s">
        <v>903</v>
      </c>
      <c r="I92" t="s">
        <v>215</v>
      </c>
    </row>
    <row r="93" spans="1:10">
      <c r="A93" t="s">
        <v>904</v>
      </c>
      <c r="I93" t="s">
        <v>285</v>
      </c>
    </row>
    <row r="94" spans="1:10">
      <c r="A94" t="s">
        <v>905</v>
      </c>
      <c r="I94" t="s">
        <v>759</v>
      </c>
    </row>
    <row r="95" spans="1:10">
      <c r="A95" t="s">
        <v>906</v>
      </c>
      <c r="I95" t="s">
        <v>685</v>
      </c>
    </row>
    <row r="96" spans="1:10">
      <c r="A96" t="s">
        <v>907</v>
      </c>
      <c r="I96" s="219" t="s">
        <v>908</v>
      </c>
    </row>
    <row r="97" spans="1:10">
      <c r="A97" t="s">
        <v>909</v>
      </c>
      <c r="I97" t="s">
        <v>910</v>
      </c>
    </row>
    <row r="98" spans="1:10">
      <c r="A98" t="s">
        <v>911</v>
      </c>
      <c r="I98" t="s">
        <v>912</v>
      </c>
    </row>
    <row r="99" spans="1:10">
      <c r="A99" t="s">
        <v>913</v>
      </c>
      <c r="I99" s="219" t="s">
        <v>914</v>
      </c>
      <c r="J99" t="s">
        <v>884</v>
      </c>
    </row>
    <row r="100" spans="1:10">
      <c r="A100" t="s">
        <v>915</v>
      </c>
      <c r="I100" t="s">
        <v>916</v>
      </c>
    </row>
    <row r="101" spans="1:10">
      <c r="I101" t="s">
        <v>917</v>
      </c>
    </row>
    <row r="102" spans="1:10">
      <c r="I102" s="219" t="s">
        <v>918</v>
      </c>
      <c r="J102" t="s">
        <v>884</v>
      </c>
    </row>
    <row r="103" spans="1:10">
      <c r="I103" t="s">
        <v>890</v>
      </c>
    </row>
    <row r="104" spans="1:10">
      <c r="I104" t="s">
        <v>919</v>
      </c>
    </row>
    <row r="105" spans="1:10">
      <c r="I105" t="s">
        <v>891</v>
      </c>
    </row>
  </sheetData>
  <sheetProtection algorithmName="SHA-512" hashValue="EgFoMzVyF+HYdQSunL6k8bzQO6T999jqC6vXlBGG1/Dy/HoaMtVpauCDb1hnutE3ynoBZxMSV1CFQzwi426pSQ==" saltValue="05BJPh1HXCAMeLxxNS/3OQ==" spinCount="100000" sheet="1" objects="1" scenarios="1" selectLockedCells="1" selectUnlockedCells="1"/>
  <mergeCells count="11">
    <mergeCell ref="I29:K29"/>
    <mergeCell ref="AP18:AS18"/>
    <mergeCell ref="A12:B12"/>
    <mergeCell ref="A11:B11"/>
    <mergeCell ref="A2:C2"/>
    <mergeCell ref="A10:B10"/>
    <mergeCell ref="A9:B9"/>
    <mergeCell ref="A8:B8"/>
    <mergeCell ref="A7:B7"/>
    <mergeCell ref="A3:B3"/>
    <mergeCell ref="A6:B6"/>
  </mergeCells>
  <dataValidations count="2">
    <dataValidation type="list" allowBlank="1" showInputMessage="1" showErrorMessage="1" sqref="P30" xr:uid="{00000000-0002-0000-0A00-000000000000}">
      <formula1>$N$31:$N$32</formula1>
    </dataValidation>
    <dataValidation type="list" allowBlank="1" showInputMessage="1" showErrorMessage="1" sqref="G36" xr:uid="{00000000-0002-0000-0A00-000001000000}">
      <formula1>OFFSET($P$37:$P$40,0,VLOOKUP(G37,I37:O56,5,FALSE),)</formula1>
    </dataValidation>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8" tint="0.79998168889431442"/>
  </sheetPr>
  <dimension ref="A1:BH108"/>
  <sheetViews>
    <sheetView zoomScaleNormal="100" workbookViewId="0"/>
  </sheetViews>
  <sheetFormatPr defaultColWidth="10.875" defaultRowHeight="15.95"/>
  <cols>
    <col min="1" max="1" width="5" style="2" customWidth="1"/>
    <col min="2" max="2" width="7.5" style="2" customWidth="1"/>
    <col min="3" max="3" width="5" style="2" customWidth="1"/>
    <col min="4" max="4" width="50.5" style="2" customWidth="1"/>
    <col min="5" max="5" width="74.625" style="2" customWidth="1"/>
    <col min="6" max="6" width="5" style="126" customWidth="1"/>
    <col min="7" max="7" width="6.875" style="2" customWidth="1"/>
    <col min="8" max="8" width="6.5" style="2" customWidth="1"/>
    <col min="9" max="9" width="37.875" style="2" customWidth="1"/>
    <col min="10" max="16384" width="10.875" style="2"/>
  </cols>
  <sheetData>
    <row r="1" spans="1:60" s="128" customFormat="1" ht="20.100000000000001" customHeight="1">
      <c r="A1" s="49"/>
      <c r="B1" s="39"/>
      <c r="C1" s="39"/>
      <c r="D1" s="39"/>
      <c r="E1" s="39"/>
      <c r="F1" s="39"/>
      <c r="G1" s="48"/>
      <c r="H1" s="2"/>
    </row>
    <row r="2" spans="1:60" s="5" customFormat="1" ht="39.950000000000003" customHeight="1">
      <c r="A2" s="49"/>
      <c r="B2" s="704" t="s">
        <v>32</v>
      </c>
      <c r="C2" s="704"/>
      <c r="D2" s="704"/>
      <c r="E2" s="704"/>
      <c r="F2" s="704"/>
      <c r="G2" s="704"/>
      <c r="H2" s="2"/>
      <c r="I2" s="128"/>
      <c r="J2" s="509"/>
      <c r="K2" s="128"/>
      <c r="L2" s="128"/>
      <c r="M2" s="128"/>
      <c r="N2" s="128"/>
      <c r="O2" s="128"/>
      <c r="P2" s="128"/>
      <c r="Q2" s="128"/>
      <c r="R2" s="128"/>
      <c r="S2" s="128"/>
      <c r="T2" s="128"/>
      <c r="U2" s="128"/>
      <c r="V2" s="128"/>
      <c r="W2" s="128"/>
      <c r="X2" s="128"/>
      <c r="Y2" s="128"/>
      <c r="Z2" s="128"/>
      <c r="AA2" s="128"/>
      <c r="AB2" s="128"/>
      <c r="AC2" s="128"/>
      <c r="AD2" s="128"/>
      <c r="AE2" s="128"/>
      <c r="AF2" s="128"/>
      <c r="AG2" s="128"/>
      <c r="AH2" s="128"/>
      <c r="AI2" s="128"/>
      <c r="AJ2" s="128"/>
      <c r="AK2" s="128"/>
      <c r="AL2" s="128"/>
      <c r="AM2" s="128"/>
      <c r="AN2" s="128"/>
      <c r="AO2" s="128"/>
      <c r="AP2" s="128"/>
      <c r="AQ2" s="128"/>
      <c r="AR2" s="128"/>
      <c r="AS2" s="128"/>
      <c r="AT2" s="128"/>
      <c r="AU2" s="128"/>
      <c r="AV2" s="128"/>
      <c r="AW2" s="128"/>
      <c r="AX2" s="128"/>
      <c r="AY2" s="128"/>
      <c r="AZ2" s="128"/>
      <c r="BA2" s="128"/>
      <c r="BB2" s="128"/>
      <c r="BC2" s="128"/>
      <c r="BD2" s="128"/>
      <c r="BE2" s="128"/>
      <c r="BF2" s="128"/>
      <c r="BG2" s="128"/>
      <c r="BH2" s="128"/>
    </row>
    <row r="3" spans="1:60" s="103" customFormat="1" ht="134.1" customHeight="1">
      <c r="A3" s="49"/>
      <c r="B3" s="705" t="s">
        <v>33</v>
      </c>
      <c r="C3" s="705"/>
      <c r="D3" s="705"/>
      <c r="E3" s="705"/>
      <c r="F3" s="705"/>
      <c r="G3" s="41"/>
      <c r="H3" s="2"/>
      <c r="I3" s="215"/>
      <c r="J3" s="215"/>
      <c r="K3" s="215"/>
      <c r="L3" s="215"/>
      <c r="M3" s="215"/>
      <c r="N3" s="215"/>
      <c r="O3" s="215"/>
      <c r="P3" s="215"/>
      <c r="Q3" s="215"/>
      <c r="R3" s="215"/>
      <c r="S3" s="215"/>
      <c r="T3" s="215"/>
      <c r="U3" s="215"/>
      <c r="V3" s="215"/>
      <c r="W3" s="215"/>
      <c r="X3" s="215"/>
      <c r="Y3" s="215"/>
      <c r="Z3" s="215"/>
      <c r="AA3" s="215"/>
      <c r="AB3" s="215"/>
      <c r="AC3" s="215"/>
      <c r="AD3" s="215"/>
      <c r="AE3" s="215"/>
      <c r="AF3" s="215"/>
      <c r="AG3" s="215"/>
      <c r="AH3" s="215"/>
      <c r="AI3" s="215"/>
      <c r="AJ3" s="215"/>
      <c r="AK3" s="215"/>
      <c r="AL3" s="215"/>
      <c r="AM3" s="215"/>
      <c r="AN3" s="215"/>
      <c r="AO3" s="215"/>
      <c r="AP3" s="215"/>
      <c r="AQ3" s="215"/>
      <c r="AR3" s="215"/>
      <c r="AS3" s="215"/>
      <c r="AT3" s="215"/>
      <c r="AU3" s="215"/>
      <c r="AV3" s="215"/>
      <c r="AW3" s="215"/>
      <c r="AX3" s="215"/>
      <c r="AY3" s="215"/>
      <c r="AZ3" s="215"/>
      <c r="BA3" s="215"/>
      <c r="BB3" s="215"/>
      <c r="BC3" s="215"/>
      <c r="BD3" s="215"/>
      <c r="BE3" s="215"/>
      <c r="BF3" s="215"/>
      <c r="BG3" s="215"/>
      <c r="BH3" s="215"/>
    </row>
    <row r="4" spans="1:60" s="103" customFormat="1" ht="122.1" customHeight="1">
      <c r="A4" s="49"/>
      <c r="B4" s="705" t="s">
        <v>34</v>
      </c>
      <c r="C4" s="705"/>
      <c r="D4" s="705"/>
      <c r="E4" s="705"/>
      <c r="F4" s="705"/>
      <c r="G4" s="41"/>
      <c r="H4" s="2"/>
      <c r="I4" s="215"/>
      <c r="J4" s="215"/>
      <c r="K4" s="215"/>
      <c r="L4" s="215"/>
      <c r="M4" s="215"/>
      <c r="N4" s="215"/>
      <c r="O4" s="215"/>
      <c r="P4" s="215"/>
      <c r="Q4" s="215"/>
      <c r="R4" s="215"/>
      <c r="S4" s="215"/>
      <c r="T4" s="215"/>
      <c r="U4" s="215"/>
      <c r="V4" s="215"/>
      <c r="W4" s="215"/>
      <c r="X4" s="215"/>
      <c r="Y4" s="215"/>
      <c r="Z4" s="215"/>
      <c r="AA4" s="215"/>
      <c r="AB4" s="215"/>
      <c r="AC4" s="215"/>
      <c r="AD4" s="215"/>
      <c r="AE4" s="215"/>
      <c r="AF4" s="215"/>
      <c r="AG4" s="215"/>
      <c r="AH4" s="215"/>
      <c r="AI4" s="215"/>
      <c r="AJ4" s="215"/>
      <c r="AK4" s="215"/>
      <c r="AL4" s="215"/>
      <c r="AM4" s="215"/>
      <c r="AN4" s="215"/>
      <c r="AO4" s="215"/>
      <c r="AP4" s="215"/>
      <c r="AQ4" s="215"/>
      <c r="AR4" s="215"/>
      <c r="AS4" s="215"/>
      <c r="AT4" s="215"/>
      <c r="AU4" s="215"/>
      <c r="AV4" s="215"/>
      <c r="AW4" s="215"/>
      <c r="AX4" s="215"/>
      <c r="AY4" s="215"/>
      <c r="AZ4" s="215"/>
      <c r="BA4" s="215"/>
      <c r="BB4" s="215"/>
      <c r="BC4" s="215"/>
      <c r="BD4" s="215"/>
      <c r="BE4" s="215"/>
      <c r="BF4" s="215"/>
      <c r="BG4" s="215"/>
      <c r="BH4" s="215"/>
    </row>
    <row r="5" spans="1:60" s="5" customFormat="1" ht="6.95" customHeight="1">
      <c r="A5" s="2"/>
      <c r="B5" s="2"/>
      <c r="C5" s="2"/>
      <c r="D5" s="2"/>
      <c r="E5" s="2"/>
      <c r="F5" s="126"/>
      <c r="G5" s="2"/>
      <c r="H5" s="2"/>
      <c r="I5" s="128"/>
      <c r="J5" s="128"/>
      <c r="K5" s="128"/>
      <c r="L5" s="128"/>
      <c r="M5" s="128"/>
      <c r="N5" s="128"/>
      <c r="O5" s="128"/>
      <c r="P5" s="128"/>
      <c r="Q5" s="128"/>
      <c r="R5" s="128"/>
      <c r="S5" s="128"/>
      <c r="T5" s="128"/>
      <c r="U5" s="128"/>
      <c r="V5" s="128"/>
      <c r="W5" s="128"/>
      <c r="X5" s="128"/>
      <c r="Y5" s="128"/>
      <c r="Z5" s="128"/>
      <c r="AA5" s="128"/>
      <c r="AB5" s="128"/>
      <c r="AC5" s="128"/>
      <c r="AD5" s="128"/>
      <c r="AE5" s="128"/>
      <c r="AF5" s="128"/>
      <c r="AG5" s="128"/>
      <c r="AH5" s="128"/>
      <c r="AI5" s="128"/>
      <c r="AJ5" s="128"/>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row>
    <row r="6" spans="1:60" s="5" customFormat="1" ht="53.1" customHeight="1" thickBot="1">
      <c r="A6" s="633" t="s">
        <v>15</v>
      </c>
      <c r="B6" s="707" t="s">
        <v>35</v>
      </c>
      <c r="C6" s="707"/>
      <c r="D6" s="707"/>
      <c r="E6" s="707"/>
      <c r="F6" s="707"/>
      <c r="G6" s="707"/>
      <c r="H6" s="2"/>
      <c r="I6" s="509"/>
      <c r="J6" s="128"/>
      <c r="K6" s="128"/>
      <c r="L6" s="128"/>
      <c r="M6" s="128"/>
      <c r="N6" s="128"/>
      <c r="O6" s="128"/>
      <c r="P6" s="128"/>
      <c r="Q6" s="128"/>
      <c r="R6" s="128"/>
      <c r="S6" s="128"/>
      <c r="T6" s="128"/>
      <c r="U6" s="128"/>
      <c r="V6" s="128"/>
      <c r="W6" s="128"/>
      <c r="X6" s="128"/>
      <c r="Y6" s="128"/>
      <c r="Z6" s="128"/>
      <c r="AA6" s="128"/>
      <c r="AB6" s="128"/>
      <c r="AC6" s="128"/>
      <c r="AD6" s="128"/>
      <c r="AE6" s="128"/>
      <c r="AF6" s="128"/>
      <c r="AG6" s="128"/>
      <c r="AH6" s="128"/>
      <c r="AI6" s="128"/>
      <c r="AJ6" s="128"/>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row>
    <row r="7" spans="1:60" ht="32.25" customHeight="1">
      <c r="B7" s="101" t="s">
        <v>36</v>
      </c>
      <c r="C7" s="52"/>
      <c r="D7" s="52"/>
      <c r="E7" s="52"/>
      <c r="F7" s="52"/>
      <c r="G7" s="53"/>
    </row>
    <row r="8" spans="1:60" ht="12.95" customHeight="1" thickBot="1">
      <c r="B8" s="54"/>
      <c r="C8" s="5"/>
      <c r="D8" s="5"/>
      <c r="G8" s="171"/>
    </row>
    <row r="9" spans="1:60" ht="11.1" customHeight="1" thickBot="1">
      <c r="B9" s="54"/>
      <c r="C9" s="627"/>
      <c r="D9" s="628"/>
      <c r="E9" s="505"/>
      <c r="F9" s="629"/>
      <c r="G9" s="171"/>
    </row>
    <row r="10" spans="1:60" s="25" customFormat="1" ht="23.1" customHeight="1" thickBot="1">
      <c r="B10" s="632"/>
      <c r="C10" s="649" t="s">
        <v>37</v>
      </c>
      <c r="D10" s="648"/>
      <c r="E10" s="34" t="str">
        <f>IF(ISBLANK('3. Building Specs Tab'!D13),"Facility Info Not Yet Entered",'3. Building Specs Tab'!D13)</f>
        <v>Facility Info Not Yet Entered</v>
      </c>
      <c r="F10" s="498"/>
      <c r="G10" s="498"/>
    </row>
    <row r="11" spans="1:60" s="25" customFormat="1" ht="23.1" customHeight="1" thickBot="1">
      <c r="B11" s="632"/>
      <c r="C11" s="649" t="s">
        <v>38</v>
      </c>
      <c r="D11" s="648"/>
      <c r="E11" s="34" t="str">
        <f>IF(ISBLANK('3. Building Specs Tab'!D28),"Facility Info Not Yet Entered",'3. Building Specs Tab'!D28)</f>
        <v>Facility Info Not Yet Entered</v>
      </c>
      <c r="F11" s="498"/>
      <c r="G11" s="498"/>
    </row>
    <row r="12" spans="1:60" s="25" customFormat="1" ht="23.1" customHeight="1" thickBot="1">
      <c r="B12" s="510"/>
      <c r="C12" s="649" t="s">
        <v>39</v>
      </c>
      <c r="D12" s="648"/>
      <c r="E12" s="34" t="str">
        <f>IF(ISBLANK('3. Building Specs Tab'!N98),"Facility Info Not Yet Entered",'3. Building Specs Tab'!N98)</f>
        <v>Facility Info Not Yet Entered</v>
      </c>
      <c r="F12" s="498"/>
      <c r="G12" s="498"/>
    </row>
    <row r="13" spans="1:60" s="25" customFormat="1" ht="23.1" customHeight="1" thickBot="1">
      <c r="B13" s="510"/>
      <c r="C13" s="649" t="s">
        <v>40</v>
      </c>
      <c r="D13" s="648"/>
      <c r="E13" s="332" t="str">
        <f>IF(ISBLANK('3. Building Specs Tab'!N48),"Facility Info Not Yet Entered",'3. Building Specs Tab'!N48)</f>
        <v>Facility Info Not Yet Entered</v>
      </c>
      <c r="F13" s="498"/>
      <c r="G13" s="498"/>
    </row>
    <row r="14" spans="1:60" s="25" customFormat="1" ht="23.1" customHeight="1" thickBot="1">
      <c r="B14" s="510"/>
      <c r="C14" s="649" t="s">
        <v>41</v>
      </c>
      <c r="D14" s="648"/>
      <c r="E14" s="332" t="str">
        <f>IF(ISBLANK('3. Building Specs Tab'!N51),"Facility Info Not Yet Entered",'3. Building Specs Tab'!N51)</f>
        <v>Facility Info Not Yet Entered</v>
      </c>
      <c r="F14" s="498"/>
      <c r="G14" s="498"/>
    </row>
    <row r="15" spans="1:60" s="25" customFormat="1" ht="23.1" customHeight="1" thickBot="1">
      <c r="B15" s="510"/>
      <c r="C15" s="649" t="s">
        <v>42</v>
      </c>
      <c r="D15" s="648"/>
      <c r="E15" s="332" t="str">
        <f>IF(ISBLANK('3. Building Specs Tab'!N60),"Facility Info Not Yet Entered",'3. Building Specs Tab'!N60)</f>
        <v>Facility Info Not Yet Entered</v>
      </c>
      <c r="F15" s="498"/>
      <c r="G15" s="498"/>
    </row>
    <row r="16" spans="1:60" s="25" customFormat="1" ht="23.1" customHeight="1" thickBot="1">
      <c r="B16" s="510"/>
      <c r="C16" s="649" t="s">
        <v>43</v>
      </c>
      <c r="D16" s="648"/>
      <c r="E16" s="34" t="str">
        <f>E33</f>
        <v>Facility Info Not Yet Entered</v>
      </c>
      <c r="F16" s="498"/>
      <c r="G16" s="498"/>
    </row>
    <row r="17" spans="2:8" s="25" customFormat="1" ht="23.1" customHeight="1" thickBot="1">
      <c r="B17" s="510"/>
      <c r="C17" s="649" t="s">
        <v>44</v>
      </c>
      <c r="D17" s="648"/>
      <c r="E17" s="34" t="str">
        <f>IF(ISBLANK('3. Building Specs Tab'!D16),"Facility Info Not Yet Entered",'3. Building Specs Tab'!D16)</f>
        <v>Facility Info Not Yet Entered</v>
      </c>
      <c r="F17" s="498"/>
      <c r="G17" s="498"/>
    </row>
    <row r="18" spans="2:8" s="25" customFormat="1" ht="23.1" customHeight="1" thickBot="1">
      <c r="B18" s="510"/>
      <c r="C18" s="649" t="s">
        <v>45</v>
      </c>
      <c r="D18" s="648"/>
      <c r="E18" s="34" t="str">
        <f>IF(ISBLANK('3. Building Specs Tab'!D19),"Facility Info Not Yet Entered",'3. Building Specs Tab'!D19)</f>
        <v>Facility Info Not Yet Entered</v>
      </c>
      <c r="F18" s="498"/>
      <c r="G18" s="498"/>
      <c r="H18" s="497"/>
    </row>
    <row r="19" spans="2:8" s="25" customFormat="1" ht="23.1" customHeight="1" thickBot="1">
      <c r="B19" s="510"/>
      <c r="C19" s="649" t="s">
        <v>46</v>
      </c>
      <c r="D19" s="648"/>
      <c r="E19" s="34" t="str">
        <f>IF(ISBLANK('3. Building Specs Tab'!D22),"Facility Info Not Yet Entered",'3. Building Specs Tab'!D22)</f>
        <v>Facility Info Not Yet Entered</v>
      </c>
      <c r="F19" s="498"/>
      <c r="G19" s="498"/>
    </row>
    <row r="20" spans="2:8" s="25" customFormat="1" ht="23.1" customHeight="1" thickBot="1">
      <c r="B20" s="510"/>
      <c r="C20" s="649" t="s">
        <v>47</v>
      </c>
      <c r="D20" s="648"/>
      <c r="E20" s="34" t="str">
        <f>IF(ISBLANK('3. Building Specs Tab'!J22),"Facility Info Not Yet Entered",'3. Building Specs Tab'!J22)</f>
        <v>Facility Info Not Yet Entered</v>
      </c>
      <c r="F20" s="498"/>
      <c r="G20" s="498"/>
    </row>
    <row r="21" spans="2:8" s="25" customFormat="1" ht="18.95" customHeight="1" thickBot="1">
      <c r="B21" s="510"/>
      <c r="C21" s="630"/>
      <c r="D21" s="631"/>
      <c r="E21" s="626"/>
      <c r="F21" s="503"/>
      <c r="G21" s="498"/>
    </row>
    <row r="22" spans="2:8" ht="23.1" customHeight="1">
      <c r="B22" s="54"/>
      <c r="C22" s="103" t="s">
        <v>48</v>
      </c>
      <c r="D22" s="275"/>
      <c r="G22" s="171"/>
    </row>
    <row r="23" spans="2:8" s="25" customFormat="1" ht="20.100000000000001" customHeight="1" thickBot="1">
      <c r="B23" s="510"/>
      <c r="C23" s="664"/>
      <c r="D23" s="664"/>
      <c r="E23" s="626"/>
      <c r="G23" s="498"/>
    </row>
    <row r="24" spans="2:8" s="25" customFormat="1" ht="23.25" customHeight="1" thickBot="1">
      <c r="B24" s="510"/>
      <c r="C24" s="707" t="s">
        <v>49</v>
      </c>
      <c r="D24" s="707"/>
      <c r="E24" s="34" t="str">
        <f>IF(ISBLANK('3. Building Specs Tab'!D38),"Facility Info Not Yet Entered",'3. Building Specs Tab'!D38)</f>
        <v>Facility Info Not Yet Entered</v>
      </c>
      <c r="G24" s="498"/>
    </row>
    <row r="25" spans="2:8" s="25" customFormat="1" ht="23.25" customHeight="1" thickBot="1">
      <c r="B25" s="510"/>
      <c r="C25" s="707" t="s">
        <v>50</v>
      </c>
      <c r="D25" s="707"/>
      <c r="E25" s="34" t="str">
        <f>IF(ISBLANK('3. Building Specs Tab'!D41),"Facility Info Not Yet Entered",'3. Building Specs Tab'!D41)</f>
        <v>Facility Info Not Yet Entered</v>
      </c>
      <c r="G25" s="498"/>
    </row>
    <row r="26" spans="2:8" s="25" customFormat="1" ht="23.25" customHeight="1" thickBot="1">
      <c r="B26" s="510"/>
      <c r="C26" s="707" t="s">
        <v>51</v>
      </c>
      <c r="D26" s="707"/>
      <c r="E26" s="639" t="str">
        <f>IF(ISBLANK('3. Building Specs Tab'!D32),"Facility Info Not Yet Entered",'3. Building Specs Tab'!D32)</f>
        <v>Facility Info Not Yet Entered</v>
      </c>
      <c r="G26" s="498"/>
    </row>
    <row r="27" spans="2:8" s="25" customFormat="1" ht="14.25" customHeight="1" thickBot="1">
      <c r="B27" s="499"/>
      <c r="C27" s="500"/>
      <c r="D27" s="500"/>
      <c r="E27" s="501"/>
      <c r="F27" s="502"/>
      <c r="G27" s="503"/>
    </row>
    <row r="28" spans="2:8" ht="17.25" customHeight="1" thickBot="1"/>
    <row r="29" spans="2:8" ht="27.95" customHeight="1" thickBot="1">
      <c r="B29" s="101" t="s">
        <v>52</v>
      </c>
      <c r="C29" s="52"/>
      <c r="D29" s="52"/>
      <c r="E29" s="52"/>
      <c r="F29" s="52"/>
      <c r="G29" s="52"/>
    </row>
    <row r="30" spans="2:8" ht="12.95" customHeight="1">
      <c r="B30" s="504"/>
      <c r="C30" s="505"/>
      <c r="D30" s="505"/>
      <c r="E30" s="505"/>
      <c r="F30" s="506"/>
      <c r="G30" s="507"/>
    </row>
    <row r="31" spans="2:8" ht="29.25" customHeight="1" thickBot="1">
      <c r="B31" s="508" t="s">
        <v>53</v>
      </c>
      <c r="E31" s="8"/>
      <c r="F31" s="8"/>
      <c r="G31" s="511"/>
    </row>
    <row r="32" spans="2:8" ht="21.95" customHeight="1" thickBot="1">
      <c r="B32" s="143"/>
      <c r="C32" s="707" t="s">
        <v>54</v>
      </c>
      <c r="D32" s="707"/>
      <c r="E32" s="34" t="str">
        <f>IF(ISBLANK('4.a HVAC + Water Heating Tab'!F19),"Facility Info Not Yet Entered",'4.a HVAC + Water Heating Tab'!F19)</f>
        <v>Facility Info Not Yet Entered</v>
      </c>
      <c r="G32" s="498"/>
    </row>
    <row r="33" spans="2:23" ht="21.95" customHeight="1" thickBot="1">
      <c r="B33" s="143"/>
      <c r="C33" s="707" t="s">
        <v>55</v>
      </c>
      <c r="D33" s="707"/>
      <c r="E33" s="34" t="str">
        <f>IF(ISBLANK('4.a HVAC + Water Heating Tab'!F21),"Facility Info Not Yet Entered",'4.a HVAC + Water Heating Tab'!F21)</f>
        <v>Facility Info Not Yet Entered</v>
      </c>
      <c r="G33" s="498"/>
    </row>
    <row r="34" spans="2:23" ht="21.95" customHeight="1" thickBot="1">
      <c r="B34" s="143"/>
      <c r="C34" s="707" t="s">
        <v>56</v>
      </c>
      <c r="D34" s="707"/>
      <c r="E34" s="34" t="str">
        <f>IF(ISBLANK('4.a HVAC + Water Heating Tab'!F23),"Facility Info Not Yet Entered",'4.a HVAC + Water Heating Tab'!F23)</f>
        <v>Facility Info Not Yet Entered</v>
      </c>
      <c r="G34" s="498"/>
    </row>
    <row r="35" spans="2:23" ht="21.95" customHeight="1" thickBot="1">
      <c r="B35" s="143"/>
      <c r="C35" s="707" t="s">
        <v>57</v>
      </c>
      <c r="D35" s="707"/>
      <c r="E35" s="640" t="str">
        <f>IF(ISBLANK('4.a HVAC + Water Heating Tab'!F25),"Facility Info Not Yet Entered",'4.a HVAC + Water Heating Tab'!F25)</f>
        <v>Facility Info Not Yet Entered</v>
      </c>
      <c r="G35" s="498"/>
      <c r="I35" s="509"/>
    </row>
    <row r="36" spans="2:23" ht="21.95" customHeight="1" thickBot="1">
      <c r="B36" s="143"/>
      <c r="C36" s="707" t="s">
        <v>58</v>
      </c>
      <c r="D36" s="707"/>
      <c r="E36" s="34" t="str">
        <f>IF(ISBLANK('4.a HVAC + Water Heating Tab'!F30),"Facility Info Not Yet Entered",'4.a HVAC + Water Heating Tab'!F30)</f>
        <v>Facility Info Not Yet Entered</v>
      </c>
      <c r="G36" s="498"/>
    </row>
    <row r="37" spans="2:23" ht="21.95" customHeight="1" thickBot="1">
      <c r="B37" s="143"/>
      <c r="C37" s="707" t="s">
        <v>59</v>
      </c>
      <c r="D37" s="707"/>
      <c r="E37" s="34" t="str">
        <f>IF(ISBLANK('4.a HVAC + Water Heating Tab'!F35),"Facility Info Not Yet Entered",'4.a HVAC + Water Heating Tab'!F35)</f>
        <v>Facility Info Not Yet Entered</v>
      </c>
      <c r="G37" s="498"/>
    </row>
    <row r="38" spans="2:23" ht="21.95" customHeight="1" thickBot="1">
      <c r="B38" s="143"/>
      <c r="C38" s="707" t="s">
        <v>60</v>
      </c>
      <c r="D38" s="707"/>
      <c r="E38" s="34" t="str">
        <f>IF(ISBLANK('4.a HVAC + Water Heating Tab'!F38),"Facility Info Not Yet Entered",'4.a HVAC + Water Heating Tab'!F38)</f>
        <v>Facility Info Not Yet Entered</v>
      </c>
      <c r="G38" s="498"/>
    </row>
    <row r="39" spans="2:23" ht="21.95" customHeight="1" thickBot="1">
      <c r="B39" s="143"/>
      <c r="C39" s="707" t="s">
        <v>61</v>
      </c>
      <c r="D39" s="707"/>
      <c r="E39" s="640" t="str">
        <f>IF(ISBLANK('4.a HVAC + Water Heating Tab'!F40),"Facility Info Not Yet Entered",'4.a HVAC + Water Heating Tab'!F40)</f>
        <v>Facility Info Not Yet Entered</v>
      </c>
      <c r="G39" s="498"/>
    </row>
    <row r="40" spans="2:23" ht="18" customHeight="1">
      <c r="B40" s="143"/>
      <c r="C40" s="495"/>
      <c r="G40" s="498"/>
    </row>
    <row r="41" spans="2:23" ht="26.1" thickBot="1">
      <c r="B41" s="508" t="s">
        <v>62</v>
      </c>
      <c r="D41" s="512"/>
      <c r="E41" s="512"/>
      <c r="F41" s="512"/>
      <c r="G41" s="513"/>
      <c r="H41" s="1"/>
      <c r="I41" s="1"/>
      <c r="J41" s="1"/>
      <c r="K41" s="1"/>
      <c r="L41" s="688"/>
      <c r="M41" s="337"/>
      <c r="N41" s="337"/>
      <c r="O41" s="337"/>
      <c r="P41" s="337"/>
      <c r="Q41" s="337"/>
      <c r="R41" s="1"/>
      <c r="S41" s="1"/>
      <c r="T41" s="1"/>
      <c r="U41" s="1"/>
      <c r="V41" s="1"/>
    </row>
    <row r="42" spans="2:23" ht="21" thickBot="1">
      <c r="B42" s="143"/>
      <c r="C42" s="707" t="s">
        <v>63</v>
      </c>
      <c r="D42" s="707"/>
      <c r="E42" s="34" t="str">
        <f>IF(ISBLANK('6.a Construction Properties Tab'!F17),"Facility Info Not Yet Entered",'6.a Construction Properties Tab'!F17)</f>
        <v>Facility Info Not Yet Entered</v>
      </c>
      <c r="G42" s="498"/>
      <c r="H42" s="1"/>
      <c r="I42" s="1"/>
      <c r="J42" s="1"/>
      <c r="K42" s="1"/>
      <c r="L42" s="688"/>
      <c r="M42" s="337"/>
      <c r="N42" s="337"/>
      <c r="O42" s="337"/>
      <c r="P42" s="337"/>
      <c r="Q42" s="337"/>
      <c r="R42" s="1"/>
      <c r="S42" s="1"/>
      <c r="T42" s="1"/>
      <c r="U42" s="1"/>
    </row>
    <row r="43" spans="2:23" ht="21" thickBot="1">
      <c r="B43" s="143"/>
      <c r="C43" s="707" t="s">
        <v>64</v>
      </c>
      <c r="D43" s="707"/>
      <c r="E43" s="640" t="str">
        <f>IF(ISBLANK('6.a Construction Properties Tab'!F22),"Facility Info Not Yet Entered",'6.a Construction Properties Tab'!F22)</f>
        <v>Facility Info Not Yet Entered</v>
      </c>
      <c r="G43" s="498"/>
      <c r="H43" s="1"/>
      <c r="I43" s="1"/>
      <c r="J43" s="1"/>
      <c r="K43" s="1"/>
      <c r="L43" s="688"/>
      <c r="M43" s="337"/>
      <c r="N43" s="337"/>
      <c r="O43" s="337"/>
      <c r="P43" s="337"/>
      <c r="Q43" s="337"/>
      <c r="R43" s="1"/>
      <c r="S43" s="1"/>
      <c r="T43" s="1"/>
      <c r="U43" s="1"/>
    </row>
    <row r="44" spans="2:23" ht="21" thickBot="1">
      <c r="B44" s="143"/>
      <c r="C44" s="707" t="s">
        <v>65</v>
      </c>
      <c r="D44" s="707"/>
      <c r="E44" s="34" t="str">
        <f>IF(ISBLANK('6.a Construction Properties Tab'!F30),"Facility Info Not Yet Entered",'6.a Construction Properties Tab'!F30)</f>
        <v>Facility Info Not Yet Entered</v>
      </c>
      <c r="G44" s="498"/>
      <c r="H44" s="1"/>
      <c r="I44" s="1"/>
      <c r="J44" s="1"/>
      <c r="K44" s="1"/>
      <c r="L44" s="688"/>
      <c r="M44" s="337"/>
      <c r="N44" s="337"/>
      <c r="O44" s="337"/>
      <c r="P44" s="337"/>
      <c r="Q44" s="337"/>
      <c r="R44" s="1"/>
      <c r="S44" s="1"/>
      <c r="T44" s="1"/>
      <c r="U44" s="1"/>
    </row>
    <row r="45" spans="2:23" ht="21" thickBot="1">
      <c r="B45" s="143"/>
      <c r="C45" s="707" t="s">
        <v>66</v>
      </c>
      <c r="D45" s="707"/>
      <c r="E45" s="34" t="str">
        <f>IF(ISBLANK('6.a Construction Properties Tab'!F32),"Facility Info Not Yet Entered",'6.a Construction Properties Tab'!F32)</f>
        <v>Facility Info Not Yet Entered</v>
      </c>
      <c r="G45" s="498"/>
      <c r="H45" s="1"/>
      <c r="I45" s="1"/>
      <c r="J45" s="1"/>
      <c r="K45" s="1"/>
      <c r="L45" s="688"/>
      <c r="M45" s="337"/>
      <c r="N45" s="337"/>
      <c r="O45" s="337"/>
      <c r="P45" s="337"/>
      <c r="Q45" s="337"/>
      <c r="R45" s="1"/>
      <c r="S45" s="1"/>
      <c r="T45" s="1"/>
      <c r="U45" s="1"/>
      <c r="V45" s="1"/>
      <c r="W45" s="1"/>
    </row>
    <row r="46" spans="2:23" ht="21" thickBot="1">
      <c r="B46" s="143"/>
      <c r="C46" s="707" t="s">
        <v>67</v>
      </c>
      <c r="D46" s="707"/>
      <c r="E46" s="34" t="str">
        <f>IF(ISBLANK('6.a Construction Properties Tab'!F34),"Facility Info Not Yet Entered",'6.a Construction Properties Tab'!F34)</f>
        <v>Facility Info Not Yet Entered</v>
      </c>
      <c r="G46" s="498"/>
      <c r="H46" s="1"/>
      <c r="I46" s="1"/>
      <c r="J46" s="1"/>
      <c r="K46" s="1"/>
      <c r="L46" s="688"/>
      <c r="M46" s="337"/>
      <c r="N46" s="337"/>
      <c r="O46" s="337"/>
      <c r="P46" s="337"/>
      <c r="Q46" s="337"/>
      <c r="R46" s="1"/>
      <c r="S46" s="1"/>
      <c r="T46" s="1"/>
      <c r="U46" s="1"/>
      <c r="V46" s="1"/>
      <c r="W46" s="1"/>
    </row>
    <row r="47" spans="2:23" ht="21" thickBot="1">
      <c r="B47" s="143"/>
      <c r="C47" s="707" t="s">
        <v>68</v>
      </c>
      <c r="D47" s="707"/>
      <c r="E47" s="34" t="str">
        <f>IF(ISBLANK('6.a Construction Properties Tab'!F37),"Facility Info Not Yet Entered",'6.a Construction Properties Tab'!F37)</f>
        <v>Facility Info Not Yet Entered</v>
      </c>
      <c r="G47" s="498"/>
      <c r="H47" s="1"/>
      <c r="I47" s="1"/>
      <c r="J47" s="1"/>
      <c r="K47" s="1"/>
      <c r="L47" s="688"/>
      <c r="M47" s="337"/>
      <c r="N47" s="337"/>
      <c r="O47" s="337"/>
      <c r="P47" s="337"/>
      <c r="Q47" s="337"/>
      <c r="R47" s="1"/>
      <c r="S47" s="1"/>
      <c r="T47" s="1"/>
      <c r="U47" s="1"/>
      <c r="V47" s="1"/>
      <c r="W47" s="1"/>
    </row>
    <row r="48" spans="2:23" ht="21" thickBot="1">
      <c r="B48" s="143"/>
      <c r="C48" s="707" t="s">
        <v>69</v>
      </c>
      <c r="D48" s="707"/>
      <c r="E48" s="640" t="str">
        <f>IF(ISBLANK('6.a Construction Properties Tab'!F43),"Facility Info Not Yet Entered",'6.a Construction Properties Tab'!F43)</f>
        <v>Facility Info Not Yet Entered</v>
      </c>
      <c r="G48" s="498"/>
      <c r="H48" s="1"/>
      <c r="I48" s="1"/>
      <c r="J48" s="1"/>
      <c r="K48" s="1"/>
      <c r="L48" s="688"/>
      <c r="M48" s="337"/>
      <c r="N48" s="337"/>
      <c r="O48" s="337"/>
      <c r="P48" s="337"/>
      <c r="Q48" s="337"/>
      <c r="R48" s="1"/>
      <c r="S48" s="1"/>
      <c r="T48" s="1"/>
      <c r="U48" s="1"/>
      <c r="V48" s="1"/>
      <c r="W48" s="1"/>
    </row>
    <row r="49" spans="2:23" ht="21.95" customHeight="1" thickBot="1">
      <c r="B49" s="143"/>
      <c r="C49" s="707" t="s">
        <v>70</v>
      </c>
      <c r="D49" s="707"/>
      <c r="E49" s="34" t="str">
        <f>IF(ISBLANK('6.a Construction Properties Tab'!F51),"Optional Field",'6.a Construction Properties Tab'!F51)</f>
        <v>Optional Field</v>
      </c>
      <c r="G49" s="498"/>
      <c r="H49" s="1"/>
      <c r="I49" s="1"/>
      <c r="J49" s="1"/>
      <c r="K49" s="1"/>
      <c r="L49" s="688"/>
      <c r="M49" s="337"/>
      <c r="N49" s="337"/>
      <c r="O49" s="337"/>
      <c r="P49" s="337"/>
      <c r="Q49" s="337"/>
      <c r="R49" s="1"/>
      <c r="S49" s="1"/>
      <c r="T49" s="1"/>
      <c r="U49" s="1"/>
      <c r="V49" s="1"/>
      <c r="W49" s="1"/>
    </row>
    <row r="50" spans="2:23" ht="17.25" customHeight="1">
      <c r="B50" s="143"/>
      <c r="F50" s="2"/>
      <c r="G50" s="171"/>
      <c r="I50" s="1"/>
      <c r="J50" s="1"/>
      <c r="U50" s="1"/>
    </row>
    <row r="51" spans="2:23" ht="26.1" thickBot="1">
      <c r="B51" s="508" t="s">
        <v>71</v>
      </c>
      <c r="D51" s="514"/>
      <c r="E51" s="515"/>
      <c r="F51" s="515"/>
      <c r="G51" s="516"/>
      <c r="H51" s="337"/>
      <c r="I51" s="337"/>
      <c r="J51" s="1"/>
      <c r="K51" s="1"/>
      <c r="L51" s="1"/>
      <c r="U51" s="1"/>
    </row>
    <row r="52" spans="2:23" ht="21.95" customHeight="1" thickBot="1">
      <c r="B52" s="143"/>
      <c r="C52" s="707" t="s">
        <v>72</v>
      </c>
      <c r="D52" s="707"/>
      <c r="E52" s="34" t="str">
        <f>IF('5.a Lighting Tab'!M24=TRUE,'5.a Lighting Tab'!L24,"Facility Info Not Yet Entered")</f>
        <v>Facility Info Not Yet Entered</v>
      </c>
      <c r="G52" s="171"/>
      <c r="I52" s="509"/>
      <c r="U52" s="1"/>
    </row>
    <row r="53" spans="2:23" ht="21.95" customHeight="1" thickBot="1">
      <c r="B53" s="143"/>
      <c r="C53" s="707" t="s">
        <v>73</v>
      </c>
      <c r="D53" s="707"/>
      <c r="E53" s="640" t="str">
        <f>IF('5.a Lighting Tab'!M28=TRUE,'5.a Lighting Tab'!L28,"Facility Info Not Yet Entered")</f>
        <v>Facility Info Not Yet Entered</v>
      </c>
      <c r="G53" s="171"/>
      <c r="U53" s="1"/>
    </row>
    <row r="54" spans="2:23" ht="21.95" customHeight="1" thickBot="1">
      <c r="B54" s="143"/>
      <c r="C54" s="707" t="s">
        <v>74</v>
      </c>
      <c r="D54" s="707"/>
      <c r="E54" s="34" t="str">
        <f>IF('5.a Lighting Tab'!M42=TRUE,'5.a Lighting Tab'!L42,"Facility Info Not Yet Entered")</f>
        <v>Facility Info Not Yet Entered</v>
      </c>
      <c r="G54" s="171"/>
      <c r="U54" s="1"/>
    </row>
    <row r="55" spans="2:23" ht="21.95" customHeight="1" thickBot="1">
      <c r="B55" s="143"/>
      <c r="C55" s="707" t="s">
        <v>75</v>
      </c>
      <c r="D55" s="707"/>
      <c r="E55" s="640" t="str">
        <f>IF('5.a Lighting Tab'!M46=TRUE,'5.a Lighting Tab'!L46,"Facility Info Not Yet Entered")</f>
        <v>Facility Info Not Yet Entered</v>
      </c>
      <c r="G55" s="171"/>
      <c r="U55" s="1"/>
    </row>
    <row r="56" spans="2:23" ht="21.95" customHeight="1" thickBot="1">
      <c r="B56" s="143"/>
      <c r="C56" s="707" t="s">
        <v>76</v>
      </c>
      <c r="D56" s="707"/>
      <c r="E56" s="34" t="str">
        <f>IF('5.a Lighting Tab'!M60=TRUE,'5.a Lighting Tab'!L60,"Facility Info Not Yet Entered")</f>
        <v>Facility Info Not Yet Entered</v>
      </c>
      <c r="G56" s="171"/>
      <c r="U56" s="1"/>
    </row>
    <row r="57" spans="2:23" ht="21.95" customHeight="1" thickBot="1">
      <c r="B57" s="143"/>
      <c r="C57" s="707" t="s">
        <v>77</v>
      </c>
      <c r="D57" s="707"/>
      <c r="E57" s="640" t="str">
        <f>IF('5.a Lighting Tab'!M64=TRUE,'5.a Lighting Tab'!L64,"Facility Info Not Yet Entered")</f>
        <v>Facility Info Not Yet Entered</v>
      </c>
      <c r="G57" s="171"/>
      <c r="U57" s="1"/>
    </row>
    <row r="58" spans="2:23" ht="21.95" customHeight="1" thickBot="1">
      <c r="B58" s="143"/>
      <c r="C58" s="707" t="s">
        <v>78</v>
      </c>
      <c r="D58" s="707"/>
      <c r="E58" s="34" t="str">
        <f>IF('5.a Lighting Tab'!M79=TRUE,'5.a Lighting Tab'!L79,"Facility Info Not Yet Entered")</f>
        <v>Facility Info Not Yet Entered</v>
      </c>
      <c r="G58" s="171"/>
    </row>
    <row r="59" spans="2:23" ht="21.95" customHeight="1" thickBot="1">
      <c r="B59" s="143"/>
      <c r="C59" s="707" t="s">
        <v>79</v>
      </c>
      <c r="D59" s="707"/>
      <c r="E59" s="640" t="str">
        <f>IF('5.a Lighting Tab'!M83=TRUE,'5.a Lighting Tab'!L83,"Facility Info Not Yet Entered")</f>
        <v>Facility Info Not Yet Entered</v>
      </c>
      <c r="G59" s="171"/>
    </row>
    <row r="60" spans="2:23" ht="21.95" customHeight="1" thickBot="1">
      <c r="B60" s="143"/>
      <c r="C60" s="707" t="s">
        <v>80</v>
      </c>
      <c r="D60" s="707"/>
      <c r="E60" s="34" t="str">
        <f>IF('5.a Lighting Tab'!M98=TRUE,'5.a Lighting Tab'!L98,"Facility Info Not Yet Entered")</f>
        <v>Facility Info Not Yet Entered</v>
      </c>
      <c r="G60" s="171"/>
    </row>
    <row r="61" spans="2:23" ht="21.95" customHeight="1" thickBot="1">
      <c r="B61" s="143"/>
      <c r="C61" s="707" t="s">
        <v>81</v>
      </c>
      <c r="D61" s="707"/>
      <c r="E61" s="640" t="str">
        <f>IF('5.a Lighting Tab'!M102=TRUE,'5.a Lighting Tab'!L102,"Facility Info Not Yet Entered")</f>
        <v>Facility Info Not Yet Entered</v>
      </c>
      <c r="G61" s="171"/>
    </row>
    <row r="62" spans="2:23" ht="15.95" customHeight="1">
      <c r="B62" s="143"/>
      <c r="C62" s="707"/>
      <c r="D62" s="707"/>
      <c r="E62" s="517"/>
      <c r="F62" s="496"/>
      <c r="G62" s="518"/>
    </row>
    <row r="63" spans="2:23" ht="21.95" customHeight="1" thickBot="1">
      <c r="B63" s="143"/>
      <c r="C63" s="707" t="s">
        <v>82</v>
      </c>
      <c r="D63" s="707"/>
      <c r="E63" s="487"/>
      <c r="G63" s="171"/>
    </row>
    <row r="64" spans="2:23" ht="21.95" customHeight="1" thickBot="1">
      <c r="B64" s="143"/>
      <c r="C64" s="708" t="s">
        <v>83</v>
      </c>
      <c r="D64" s="708"/>
      <c r="E64" s="34" t="str">
        <f>IF('5.a Lighting Tab'!M117=TRUE,'5.a Lighting Tab'!L117,"Facility Info Not Yet Entered")</f>
        <v>Facility Info Not Yet Entered</v>
      </c>
      <c r="G64" s="171"/>
    </row>
    <row r="65" spans="2:8" ht="21.95" customHeight="1" thickBot="1">
      <c r="B65" s="143"/>
      <c r="C65" s="708" t="s">
        <v>84</v>
      </c>
      <c r="D65" s="708"/>
      <c r="E65" s="34" t="str">
        <f>IF('5.a Lighting Tab'!M129=TRUE,'5.a Lighting Tab'!L129,"Facility Info Not Yet Entered")</f>
        <v>Facility Info Not Yet Entered</v>
      </c>
      <c r="G65" s="171"/>
    </row>
    <row r="66" spans="2:8" ht="18" customHeight="1">
      <c r="B66" s="143"/>
      <c r="G66" s="171"/>
    </row>
    <row r="67" spans="2:8" ht="26.1" thickBot="1">
      <c r="B67" s="508" t="s">
        <v>85</v>
      </c>
      <c r="D67" s="512"/>
      <c r="E67" s="512"/>
      <c r="F67" s="512"/>
      <c r="G67" s="513"/>
      <c r="H67" s="1"/>
    </row>
    <row r="68" spans="2:8" ht="21.95" thickBot="1">
      <c r="B68" s="143"/>
      <c r="C68" s="495"/>
      <c r="D68" s="496" t="s">
        <v>86</v>
      </c>
      <c r="E68" s="637" t="str">
        <f>IF('7. Building Energy (optional)'!L122=TRUE,'7. Building Energy (optional)'!G122,"Optional Field")</f>
        <v>Optional Field</v>
      </c>
      <c r="G68" s="498"/>
      <c r="H68" s="1"/>
    </row>
    <row r="69" spans="2:8" ht="17.100000000000001" thickBot="1">
      <c r="B69" s="172"/>
      <c r="C69" s="173"/>
      <c r="D69" s="173"/>
      <c r="E69" s="173"/>
      <c r="F69" s="519"/>
      <c r="G69" s="174"/>
    </row>
    <row r="90" spans="1:23" s="201" customFormat="1" ht="45" customHeight="1">
      <c r="A90" s="199"/>
      <c r="B90" s="706" t="s">
        <v>87</v>
      </c>
      <c r="C90" s="706"/>
      <c r="D90" s="706"/>
      <c r="E90" s="200"/>
      <c r="F90" s="706" t="s">
        <v>88</v>
      </c>
      <c r="G90" s="706"/>
      <c r="H90" s="199"/>
    </row>
    <row r="91" spans="1:23" s="201" customFormat="1" ht="45" hidden="1" customHeight="1">
      <c r="A91" s="202"/>
      <c r="B91" s="203">
        <v>1</v>
      </c>
      <c r="C91" s="204"/>
      <c r="D91" s="204" t="s">
        <v>89</v>
      </c>
      <c r="E91" s="204"/>
      <c r="F91" s="205">
        <v>3</v>
      </c>
      <c r="G91" s="206" t="s">
        <v>89</v>
      </c>
      <c r="H91" s="202"/>
    </row>
    <row r="92" spans="1:23" s="201" customFormat="1" ht="45" hidden="1" customHeight="1">
      <c r="A92" s="202"/>
      <c r="B92" s="203">
        <v>2</v>
      </c>
      <c r="C92" s="204"/>
      <c r="D92" s="204" t="s">
        <v>90</v>
      </c>
      <c r="E92" s="204"/>
      <c r="F92" s="205">
        <v>1</v>
      </c>
      <c r="G92" s="206" t="s">
        <v>90</v>
      </c>
      <c r="H92" s="202"/>
      <c r="L92" s="207"/>
      <c r="M92" s="207"/>
      <c r="N92" s="207"/>
      <c r="O92" s="207"/>
      <c r="P92" s="207"/>
      <c r="Q92" s="207"/>
      <c r="R92" s="207"/>
      <c r="S92" s="207"/>
      <c r="T92" s="207"/>
      <c r="U92" s="207"/>
      <c r="V92" s="207"/>
      <c r="W92" s="207"/>
    </row>
    <row r="93" spans="1:23" s="201" customFormat="1" ht="45" hidden="1" customHeight="1">
      <c r="A93" s="202"/>
      <c r="B93" s="203">
        <v>3</v>
      </c>
      <c r="C93" s="204"/>
      <c r="D93" s="204" t="s">
        <v>91</v>
      </c>
      <c r="E93" s="204"/>
      <c r="F93" s="205">
        <v>4</v>
      </c>
      <c r="G93" s="206" t="s">
        <v>92</v>
      </c>
      <c r="H93" s="202"/>
      <c r="M93" s="207"/>
      <c r="N93" s="207"/>
      <c r="O93" s="207"/>
      <c r="P93" s="207"/>
      <c r="Q93" s="207"/>
      <c r="R93" s="207"/>
      <c r="S93" s="207"/>
      <c r="T93" s="207"/>
      <c r="U93" s="207"/>
      <c r="V93" s="207"/>
      <c r="W93" s="207"/>
    </row>
    <row r="94" spans="1:23" s="201" customFormat="1" ht="45" hidden="1" customHeight="1">
      <c r="A94" s="202"/>
      <c r="B94" s="203">
        <v>4</v>
      </c>
      <c r="C94" s="204"/>
      <c r="D94" s="208" t="s">
        <v>93</v>
      </c>
      <c r="E94" s="208"/>
      <c r="F94" s="205">
        <v>2</v>
      </c>
      <c r="G94" s="209" t="s">
        <v>94</v>
      </c>
      <c r="H94" s="202"/>
      <c r="L94" s="207"/>
      <c r="M94" s="207"/>
      <c r="N94" s="207"/>
      <c r="O94" s="207"/>
      <c r="P94" s="207"/>
      <c r="Q94" s="207"/>
      <c r="R94" s="207"/>
      <c r="S94" s="207"/>
      <c r="T94" s="207"/>
      <c r="U94" s="207"/>
      <c r="V94" s="207"/>
      <c r="W94" s="207"/>
    </row>
    <row r="95" spans="1:23" s="201" customFormat="1" ht="45" hidden="1" customHeight="1">
      <c r="A95" s="202"/>
      <c r="B95" s="203">
        <v>5</v>
      </c>
      <c r="C95" s="204"/>
      <c r="D95" s="204" t="s">
        <v>95</v>
      </c>
      <c r="E95" s="204"/>
      <c r="F95" s="205">
        <v>5</v>
      </c>
      <c r="G95" s="206" t="s">
        <v>96</v>
      </c>
      <c r="H95" s="202"/>
      <c r="L95" s="207"/>
      <c r="M95" s="207"/>
      <c r="N95" s="207"/>
      <c r="O95" s="207"/>
      <c r="P95" s="207"/>
      <c r="Q95" s="207"/>
      <c r="R95" s="207"/>
      <c r="S95" s="207"/>
      <c r="T95" s="207"/>
      <c r="U95" s="207"/>
      <c r="V95" s="207"/>
      <c r="W95" s="207"/>
    </row>
    <row r="96" spans="1:23" s="201" customFormat="1" ht="45" hidden="1" customHeight="1">
      <c r="A96" s="202"/>
      <c r="B96" s="203">
        <v>6</v>
      </c>
      <c r="C96" s="204"/>
      <c r="D96" s="204" t="s">
        <v>97</v>
      </c>
      <c r="E96" s="204"/>
      <c r="F96" s="205">
        <v>2</v>
      </c>
      <c r="G96" s="206" t="s">
        <v>94</v>
      </c>
      <c r="H96" s="202"/>
      <c r="M96" s="207"/>
      <c r="N96" s="207"/>
      <c r="O96" s="207"/>
      <c r="P96" s="207"/>
      <c r="Q96" s="207"/>
      <c r="R96" s="207"/>
      <c r="S96" s="207"/>
      <c r="T96" s="207"/>
      <c r="U96" s="207"/>
      <c r="V96" s="207"/>
      <c r="W96" s="207"/>
    </row>
    <row r="97" spans="1:23" s="201" customFormat="1" ht="45" hidden="1" customHeight="1">
      <c r="A97" s="202"/>
      <c r="B97" s="203">
        <v>7</v>
      </c>
      <c r="C97" s="204"/>
      <c r="D97" s="204" t="s">
        <v>98</v>
      </c>
      <c r="E97" s="204"/>
      <c r="F97" s="205">
        <v>5</v>
      </c>
      <c r="G97" s="206" t="s">
        <v>96</v>
      </c>
      <c r="H97" s="202"/>
      <c r="L97" s="207"/>
      <c r="M97" s="207"/>
      <c r="N97" s="207"/>
      <c r="O97" s="207"/>
      <c r="P97" s="207"/>
      <c r="Q97" s="207"/>
      <c r="R97" s="207"/>
      <c r="S97" s="207"/>
      <c r="T97" s="207"/>
      <c r="U97" s="207"/>
      <c r="V97" s="207"/>
      <c r="W97" s="207"/>
    </row>
    <row r="98" spans="1:23" s="201" customFormat="1" ht="45" hidden="1" customHeight="1">
      <c r="A98" s="202"/>
      <c r="B98" s="203">
        <v>8</v>
      </c>
      <c r="C98" s="204"/>
      <c r="D98" s="204" t="s">
        <v>99</v>
      </c>
      <c r="E98" s="204"/>
      <c r="F98" s="205">
        <v>4</v>
      </c>
      <c r="G98" s="206" t="s">
        <v>92</v>
      </c>
      <c r="H98" s="202"/>
      <c r="L98" s="207"/>
      <c r="M98" s="207"/>
      <c r="N98" s="207"/>
      <c r="O98" s="207"/>
      <c r="P98" s="207"/>
      <c r="Q98" s="207"/>
      <c r="R98" s="207"/>
      <c r="S98" s="207"/>
      <c r="T98" s="207"/>
      <c r="U98" s="207"/>
      <c r="V98" s="207"/>
      <c r="W98" s="207"/>
    </row>
    <row r="99" spans="1:23" s="201" customFormat="1" ht="45" hidden="1" customHeight="1">
      <c r="A99" s="202"/>
      <c r="B99" s="203">
        <v>9</v>
      </c>
      <c r="C99" s="204"/>
      <c r="D99" s="204" t="s">
        <v>100</v>
      </c>
      <c r="E99" s="204"/>
      <c r="F99" s="205">
        <v>3</v>
      </c>
      <c r="G99" s="206" t="s">
        <v>89</v>
      </c>
      <c r="H99" s="202"/>
      <c r="M99" s="207"/>
      <c r="N99" s="207"/>
      <c r="O99" s="207"/>
      <c r="P99" s="207"/>
      <c r="Q99" s="207"/>
      <c r="R99" s="207"/>
      <c r="S99" s="207"/>
      <c r="T99" s="207"/>
      <c r="U99" s="207"/>
      <c r="V99" s="207"/>
      <c r="W99" s="207"/>
    </row>
    <row r="100" spans="1:23" s="201" customFormat="1" ht="45" hidden="1" customHeight="1">
      <c r="A100" s="202"/>
      <c r="B100" s="203">
        <v>10</v>
      </c>
      <c r="C100" s="204"/>
      <c r="D100" s="204" t="s">
        <v>101</v>
      </c>
      <c r="E100" s="204"/>
      <c r="F100" s="205">
        <v>5</v>
      </c>
      <c r="G100" s="206" t="s">
        <v>96</v>
      </c>
      <c r="H100" s="202"/>
      <c r="L100" s="207"/>
      <c r="M100" s="207"/>
      <c r="N100" s="207"/>
      <c r="O100" s="207"/>
      <c r="P100" s="207"/>
      <c r="Q100" s="207"/>
      <c r="R100" s="207"/>
      <c r="S100" s="207"/>
      <c r="T100" s="207"/>
      <c r="U100" s="207"/>
      <c r="V100" s="207"/>
      <c r="W100" s="207"/>
    </row>
    <row r="101" spans="1:23" s="201" customFormat="1" ht="45" hidden="1" customHeight="1">
      <c r="A101" s="202"/>
      <c r="B101" s="203">
        <v>11</v>
      </c>
      <c r="C101" s="204"/>
      <c r="D101" s="204" t="s">
        <v>102</v>
      </c>
      <c r="E101" s="204"/>
      <c r="F101" s="205">
        <v>5</v>
      </c>
      <c r="G101" s="206" t="s">
        <v>96</v>
      </c>
      <c r="H101" s="202"/>
      <c r="L101" s="207"/>
      <c r="M101" s="207"/>
      <c r="N101" s="207"/>
      <c r="O101" s="207"/>
      <c r="P101" s="207"/>
      <c r="Q101" s="207"/>
      <c r="R101" s="207"/>
      <c r="S101" s="207"/>
      <c r="T101" s="207"/>
      <c r="U101" s="207"/>
      <c r="V101" s="207"/>
      <c r="W101" s="207"/>
    </row>
    <row r="102" spans="1:23" s="201" customFormat="1" ht="57" hidden="1" customHeight="1">
      <c r="A102" s="202"/>
      <c r="B102" s="203">
        <v>12</v>
      </c>
      <c r="C102" s="204"/>
      <c r="D102" s="204" t="s">
        <v>103</v>
      </c>
      <c r="E102" s="204"/>
      <c r="F102" s="205">
        <v>2</v>
      </c>
      <c r="G102" s="206" t="s">
        <v>94</v>
      </c>
      <c r="H102" s="202"/>
      <c r="L102" s="207"/>
      <c r="M102" s="207"/>
      <c r="N102" s="207"/>
      <c r="O102" s="207"/>
      <c r="P102" s="207"/>
      <c r="Q102" s="207"/>
      <c r="R102" s="207"/>
      <c r="S102" s="207"/>
      <c r="T102" s="207"/>
      <c r="U102" s="207"/>
      <c r="V102" s="207"/>
      <c r="W102" s="207"/>
    </row>
    <row r="103" spans="1:23" s="201" customFormat="1" ht="45" hidden="1" customHeight="1">
      <c r="A103" s="202"/>
      <c r="B103" s="203">
        <v>13</v>
      </c>
      <c r="C103" s="204"/>
      <c r="D103" s="204" t="s">
        <v>104</v>
      </c>
      <c r="E103" s="204"/>
      <c r="F103" s="205">
        <v>5</v>
      </c>
      <c r="G103" s="206" t="s">
        <v>96</v>
      </c>
      <c r="H103" s="202"/>
      <c r="L103" s="207"/>
      <c r="M103" s="207"/>
      <c r="N103" s="207"/>
      <c r="O103" s="207"/>
      <c r="P103" s="207"/>
      <c r="Q103" s="207"/>
      <c r="R103" s="207"/>
      <c r="S103" s="207"/>
      <c r="T103" s="207"/>
      <c r="U103" s="207"/>
      <c r="V103" s="207"/>
      <c r="W103" s="207"/>
    </row>
    <row r="104" spans="1:23" s="201" customFormat="1" hidden="1">
      <c r="B104" s="210"/>
      <c r="C104" s="211"/>
      <c r="D104" s="211"/>
      <c r="E104" s="211"/>
      <c r="F104" s="212"/>
      <c r="G104" s="213"/>
      <c r="L104" s="207"/>
      <c r="M104" s="207"/>
      <c r="N104" s="207"/>
      <c r="O104" s="207"/>
      <c r="P104" s="207"/>
      <c r="Q104" s="207"/>
      <c r="R104" s="207"/>
      <c r="S104" s="207"/>
      <c r="T104" s="207"/>
      <c r="U104" s="207"/>
      <c r="V104" s="207"/>
      <c r="W104" s="207"/>
    </row>
    <row r="105" spans="1:23" s="201" customFormat="1">
      <c r="F105" s="214"/>
      <c r="L105" s="207"/>
      <c r="M105" s="207"/>
      <c r="N105" s="207"/>
      <c r="O105" s="207"/>
      <c r="P105" s="207"/>
    </row>
    <row r="106" spans="1:23" s="201" customFormat="1">
      <c r="F106" s="214"/>
      <c r="L106" s="207"/>
      <c r="M106" s="207"/>
      <c r="N106" s="207"/>
      <c r="O106" s="207"/>
      <c r="P106" s="207"/>
    </row>
    <row r="107" spans="1:23" s="201" customFormat="1">
      <c r="F107" s="214"/>
    </row>
    <row r="108" spans="1:23" s="201" customFormat="1">
      <c r="F108" s="214"/>
    </row>
  </sheetData>
  <sheetProtection algorithmName="SHA-512" hashValue="aglUvsGhxCMHtMGCyLYM9nSnWtKn8iUCDnsnyRHpbwXC9KD2UM2dH7gHh+f3sBv+oRy3ff53ZqfPVwNV8VafSg==" saltValue="QcH/fA9prURxV4zXAzw5zQ==" spinCount="100000" sheet="1" objects="1" scenarios="1"/>
  <mergeCells count="39">
    <mergeCell ref="C63:D63"/>
    <mergeCell ref="C64:D64"/>
    <mergeCell ref="C65:D65"/>
    <mergeCell ref="C58:D58"/>
    <mergeCell ref="C59:D59"/>
    <mergeCell ref="C60:D60"/>
    <mergeCell ref="C61:D61"/>
    <mergeCell ref="C62:D62"/>
    <mergeCell ref="C53:D53"/>
    <mergeCell ref="C54:D54"/>
    <mergeCell ref="C55:D55"/>
    <mergeCell ref="C56:D56"/>
    <mergeCell ref="C57:D57"/>
    <mergeCell ref="C46:D46"/>
    <mergeCell ref="C47:D47"/>
    <mergeCell ref="C48:D48"/>
    <mergeCell ref="C49:D49"/>
    <mergeCell ref="C52:D52"/>
    <mergeCell ref="C39:D39"/>
    <mergeCell ref="C42:D42"/>
    <mergeCell ref="C43:D43"/>
    <mergeCell ref="C44:D44"/>
    <mergeCell ref="C45:D45"/>
    <mergeCell ref="B2:G2"/>
    <mergeCell ref="B3:F3"/>
    <mergeCell ref="B4:F4"/>
    <mergeCell ref="B90:D90"/>
    <mergeCell ref="B6:G6"/>
    <mergeCell ref="F90:G90"/>
    <mergeCell ref="C26:D26"/>
    <mergeCell ref="C24:D24"/>
    <mergeCell ref="C25:D25"/>
    <mergeCell ref="C32:D32"/>
    <mergeCell ref="C33:D33"/>
    <mergeCell ref="C34:D34"/>
    <mergeCell ref="C35:D35"/>
    <mergeCell ref="C36:D36"/>
    <mergeCell ref="C37:D37"/>
    <mergeCell ref="C38:D38"/>
  </mergeCells>
  <conditionalFormatting sqref="E10:E20 E24:E26 E32:E39 E42:E48 E52:E61 E64:E65">
    <cfRule type="containsText" dxfId="27" priority="1" operator="containsText" text="Facility Info Not Yet Entered">
      <formula>NOT(ISERROR(SEARCH("Facility Info Not Yet Entered",E10)))</formula>
    </cfRule>
  </conditionalFormatting>
  <printOptions horizontalCentered="1" verticalCentered="1"/>
  <pageMargins left="0.2" right="0.2" top="0.25" bottom="0.25" header="0.05" footer="0.05"/>
  <pageSetup scale="55"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3" tint="0.79998168889431442"/>
  </sheetPr>
  <dimension ref="A1:LM105"/>
  <sheetViews>
    <sheetView zoomScaleNormal="100" zoomScaleSheetLayoutView="100" workbookViewId="0">
      <selection activeCell="D13" sqref="D13:N13"/>
    </sheetView>
  </sheetViews>
  <sheetFormatPr defaultColWidth="10.875" defaultRowHeight="15.95"/>
  <cols>
    <col min="1" max="1" width="5" style="5" customWidth="1"/>
    <col min="2" max="2" width="3.5" style="5" customWidth="1"/>
    <col min="3" max="3" width="1.5" style="5" customWidth="1"/>
    <col min="4" max="4" width="4.375" style="5" customWidth="1"/>
    <col min="5" max="6" width="6.875" style="5" customWidth="1"/>
    <col min="7" max="7" width="5" style="5" customWidth="1"/>
    <col min="8" max="8" width="4" style="5" customWidth="1"/>
    <col min="9" max="11" width="6.875" style="5" customWidth="1"/>
    <col min="12" max="12" width="4.5" style="5" customWidth="1"/>
    <col min="13" max="13" width="6.875" style="5" customWidth="1"/>
    <col min="14" max="14" width="28.875" style="5" customWidth="1"/>
    <col min="15" max="15" width="3" style="5" customWidth="1"/>
    <col min="16" max="16" width="3.375" style="5" customWidth="1"/>
    <col min="17" max="17" width="1.875" style="5" customWidth="1"/>
    <col min="18" max="18" width="15.375" style="5" customWidth="1"/>
    <col min="19" max="19" width="5.375" style="5" customWidth="1"/>
    <col min="20" max="20" width="21" style="5" customWidth="1"/>
    <col min="21" max="21" width="3" style="5" customWidth="1"/>
    <col min="22" max="22" width="20.875" style="5" customWidth="1"/>
    <col min="23" max="23" width="4.5" style="5" customWidth="1"/>
    <col min="24" max="24" width="19" style="5" customWidth="1"/>
    <col min="25" max="25" width="5.375" style="5" customWidth="1"/>
    <col min="26" max="26" width="15.5" style="5" customWidth="1"/>
    <col min="27" max="27" width="3.5" style="1" customWidth="1"/>
    <col min="28" max="28" width="2.5" style="1" customWidth="1"/>
    <col min="29" max="29" width="3.5" style="1" customWidth="1"/>
    <col min="30" max="30" width="23" style="5" hidden="1" customWidth="1"/>
    <col min="31" max="31" width="3" style="5" customWidth="1"/>
    <col min="32" max="40" width="6.875" style="5" customWidth="1"/>
    <col min="41" max="16384" width="10.875" style="5"/>
  </cols>
  <sheetData>
    <row r="1" spans="1:325" s="58" customFormat="1" ht="20.100000000000001" customHeight="1">
      <c r="A1" s="57"/>
      <c r="Q1" s="5"/>
      <c r="R1" s="5"/>
      <c r="S1" s="59"/>
      <c r="T1" s="59"/>
      <c r="U1" s="59"/>
      <c r="V1" s="59"/>
      <c r="W1" s="59"/>
      <c r="X1" s="60"/>
      <c r="Y1" s="60"/>
      <c r="Z1" s="59"/>
      <c r="AA1" s="59"/>
      <c r="AB1" s="59"/>
      <c r="AC1" s="59"/>
      <c r="AD1" s="59"/>
      <c r="AE1" s="59"/>
      <c r="AF1" s="59"/>
      <c r="AG1" s="59"/>
      <c r="AH1" s="59"/>
      <c r="AI1" s="59"/>
      <c r="AJ1" s="59"/>
      <c r="AK1" s="59"/>
      <c r="AL1" s="59"/>
      <c r="AM1" s="61"/>
      <c r="AN1" s="61"/>
      <c r="AO1" s="61"/>
      <c r="AP1" s="61"/>
      <c r="AQ1" s="61"/>
      <c r="AR1" s="61"/>
      <c r="AS1" s="61"/>
      <c r="AT1" s="61"/>
      <c r="AU1" s="61"/>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A1" s="59"/>
      <c r="CB1" s="59"/>
      <c r="CC1" s="59"/>
      <c r="CD1" s="59"/>
      <c r="CE1" s="59"/>
      <c r="CF1" s="59"/>
      <c r="CG1" s="59"/>
      <c r="CH1" s="59"/>
      <c r="CI1" s="59"/>
      <c r="CJ1" s="59"/>
      <c r="CK1" s="59"/>
      <c r="CL1" s="59"/>
      <c r="CM1" s="59"/>
      <c r="CN1" s="59"/>
      <c r="CO1" s="59"/>
      <c r="CP1" s="59"/>
      <c r="CQ1" s="59"/>
      <c r="CR1" s="59"/>
      <c r="CS1" s="59"/>
      <c r="CT1" s="59"/>
      <c r="CU1" s="59"/>
      <c r="CV1" s="59"/>
      <c r="CW1" s="59"/>
      <c r="CX1" s="59"/>
      <c r="CY1" s="59"/>
      <c r="CZ1" s="59"/>
      <c r="DA1" s="59"/>
      <c r="DB1" s="59"/>
      <c r="DC1" s="59"/>
      <c r="DD1" s="59"/>
      <c r="DE1" s="59"/>
      <c r="DF1" s="59"/>
      <c r="DG1" s="59"/>
      <c r="DH1" s="59"/>
      <c r="DI1" s="59"/>
      <c r="DJ1" s="59"/>
      <c r="DK1" s="59"/>
      <c r="DL1" s="59"/>
      <c r="DM1" s="59"/>
      <c r="DN1" s="59"/>
      <c r="DO1" s="59"/>
      <c r="DP1" s="59"/>
      <c r="DQ1" s="59"/>
      <c r="DR1" s="59"/>
      <c r="DS1" s="59"/>
      <c r="DT1" s="59"/>
      <c r="DU1" s="59"/>
      <c r="DV1" s="59"/>
      <c r="DW1" s="59"/>
      <c r="DX1" s="59"/>
      <c r="DY1" s="59"/>
      <c r="DZ1" s="59"/>
      <c r="EA1" s="59"/>
      <c r="EB1" s="59"/>
      <c r="EC1" s="59"/>
      <c r="ED1" s="59"/>
      <c r="EE1" s="59"/>
      <c r="EF1" s="59"/>
      <c r="EG1" s="59"/>
      <c r="EH1" s="59"/>
      <c r="EI1" s="59"/>
      <c r="EJ1" s="59"/>
      <c r="EK1" s="59"/>
      <c r="EL1" s="59"/>
      <c r="EM1" s="59"/>
      <c r="EN1" s="59"/>
      <c r="EO1" s="59"/>
      <c r="EP1" s="59"/>
      <c r="EQ1" s="59"/>
      <c r="ER1" s="59"/>
      <c r="ES1" s="59"/>
      <c r="ET1" s="59"/>
      <c r="EU1" s="59"/>
      <c r="EV1" s="59"/>
      <c r="EW1" s="59"/>
      <c r="EX1" s="59"/>
      <c r="EY1" s="59"/>
      <c r="EZ1" s="59"/>
      <c r="FA1" s="59"/>
      <c r="FB1" s="59"/>
      <c r="FC1" s="59"/>
      <c r="FD1" s="59"/>
      <c r="FE1" s="59"/>
      <c r="FF1" s="59"/>
      <c r="FG1" s="59"/>
      <c r="FH1" s="59"/>
      <c r="FI1" s="59"/>
      <c r="FJ1" s="59"/>
      <c r="FK1" s="59"/>
      <c r="FL1" s="59"/>
      <c r="FM1" s="59"/>
      <c r="FN1" s="59"/>
      <c r="FO1" s="59"/>
      <c r="FP1" s="59"/>
      <c r="FQ1" s="59"/>
      <c r="FR1" s="59"/>
      <c r="FS1" s="59"/>
      <c r="FT1" s="59"/>
      <c r="FU1" s="59"/>
      <c r="FV1" s="59"/>
      <c r="FW1" s="59"/>
      <c r="FX1" s="59"/>
      <c r="FY1" s="59"/>
      <c r="FZ1" s="59"/>
      <c r="GA1" s="59"/>
      <c r="GB1" s="59"/>
      <c r="GC1" s="59"/>
      <c r="GD1" s="59"/>
      <c r="GE1" s="59"/>
      <c r="GF1" s="59"/>
      <c r="GG1" s="59"/>
      <c r="GH1" s="59"/>
      <c r="GI1" s="59"/>
      <c r="GJ1" s="59"/>
      <c r="GK1" s="59"/>
      <c r="GL1" s="59"/>
      <c r="GM1" s="59"/>
      <c r="GN1" s="59"/>
      <c r="GO1" s="59"/>
      <c r="GP1" s="59"/>
      <c r="GQ1" s="59"/>
      <c r="GR1" s="59"/>
      <c r="GS1" s="59"/>
      <c r="GT1" s="59"/>
      <c r="GU1" s="59"/>
      <c r="GV1" s="59"/>
      <c r="GW1" s="59"/>
      <c r="GX1" s="59"/>
      <c r="GY1" s="59"/>
      <c r="GZ1" s="59"/>
      <c r="HA1" s="59"/>
      <c r="HB1" s="59"/>
      <c r="HC1" s="59"/>
      <c r="HD1" s="59"/>
      <c r="HE1" s="59"/>
      <c r="HF1" s="59"/>
      <c r="HG1" s="59"/>
      <c r="HH1" s="59"/>
      <c r="HI1" s="59"/>
      <c r="HJ1" s="59"/>
      <c r="HK1" s="59"/>
      <c r="HL1" s="59"/>
      <c r="HM1" s="59"/>
      <c r="HN1" s="59"/>
      <c r="HO1" s="59"/>
      <c r="HP1" s="59"/>
      <c r="HQ1" s="59"/>
      <c r="HR1" s="59"/>
      <c r="HS1" s="59"/>
      <c r="HT1" s="59"/>
      <c r="HU1" s="59"/>
      <c r="HV1" s="59"/>
      <c r="HW1" s="59"/>
      <c r="HX1" s="59"/>
      <c r="HY1" s="59"/>
      <c r="HZ1" s="59"/>
      <c r="IA1" s="59"/>
      <c r="IB1" s="59"/>
      <c r="IC1" s="59"/>
      <c r="ID1" s="59"/>
      <c r="IE1" s="59"/>
      <c r="IF1" s="59"/>
      <c r="IG1" s="59"/>
      <c r="IH1" s="59"/>
      <c r="II1" s="59"/>
      <c r="IJ1" s="59"/>
      <c r="IK1" s="59"/>
      <c r="IL1" s="59"/>
      <c r="IM1" s="59"/>
      <c r="IN1" s="59"/>
      <c r="IO1" s="59"/>
      <c r="IP1" s="59"/>
      <c r="IQ1" s="59"/>
      <c r="IR1" s="59"/>
      <c r="IS1" s="59"/>
      <c r="IT1" s="59"/>
      <c r="IU1" s="59"/>
      <c r="IV1" s="59"/>
      <c r="IW1" s="59"/>
      <c r="IX1" s="59"/>
      <c r="IY1" s="59"/>
      <c r="IZ1" s="59"/>
      <c r="JA1" s="59"/>
      <c r="JB1" s="59"/>
      <c r="JC1" s="59"/>
      <c r="JD1" s="59"/>
      <c r="JE1" s="59"/>
      <c r="JF1" s="59"/>
      <c r="JG1" s="59"/>
      <c r="JH1" s="59"/>
      <c r="JI1" s="59"/>
      <c r="JJ1" s="59"/>
      <c r="JK1" s="59"/>
      <c r="JL1" s="59"/>
      <c r="JM1" s="59"/>
      <c r="JN1" s="59"/>
      <c r="JO1" s="59"/>
      <c r="JP1" s="59"/>
      <c r="JQ1" s="59"/>
      <c r="JR1" s="59"/>
      <c r="JS1" s="59"/>
      <c r="JT1" s="59"/>
      <c r="JU1" s="59"/>
      <c r="JV1" s="59"/>
      <c r="JW1" s="59"/>
      <c r="JX1" s="59"/>
      <c r="JY1" s="59"/>
      <c r="JZ1" s="59"/>
      <c r="KA1" s="59"/>
      <c r="KB1" s="59"/>
      <c r="KC1" s="59"/>
      <c r="KD1" s="59"/>
      <c r="KE1" s="59"/>
      <c r="KF1" s="59"/>
      <c r="KG1" s="59"/>
      <c r="KH1" s="59"/>
      <c r="KI1" s="59"/>
      <c r="KJ1" s="59"/>
      <c r="KK1" s="59"/>
      <c r="KL1" s="59"/>
      <c r="KM1" s="59"/>
      <c r="KN1" s="59"/>
      <c r="KO1" s="59"/>
      <c r="KP1" s="59"/>
      <c r="KQ1" s="59"/>
      <c r="KR1" s="59"/>
      <c r="KS1" s="59"/>
      <c r="KT1" s="59"/>
      <c r="KU1" s="59"/>
      <c r="KV1" s="59"/>
      <c r="KW1" s="59"/>
      <c r="KX1" s="59"/>
      <c r="KY1" s="59"/>
      <c r="KZ1" s="59"/>
      <c r="LA1" s="59"/>
      <c r="LB1" s="59"/>
      <c r="LC1" s="59"/>
      <c r="LD1" s="59"/>
      <c r="LE1" s="59"/>
      <c r="LF1" s="59"/>
      <c r="LG1" s="59"/>
      <c r="LH1" s="59"/>
      <c r="LI1" s="59"/>
      <c r="LJ1" s="59"/>
      <c r="LK1" s="59"/>
      <c r="LL1" s="59"/>
      <c r="LM1" s="59"/>
    </row>
    <row r="2" spans="1:325" s="7" customFormat="1" ht="39.950000000000003" customHeight="1">
      <c r="B2" s="738" t="s">
        <v>105</v>
      </c>
      <c r="C2" s="738"/>
      <c r="D2" s="738"/>
      <c r="E2" s="738"/>
      <c r="F2" s="738"/>
      <c r="G2" s="738"/>
      <c r="H2" s="738"/>
      <c r="I2" s="738"/>
      <c r="J2" s="738"/>
      <c r="K2" s="738"/>
      <c r="L2" s="738"/>
      <c r="M2" s="738"/>
      <c r="N2" s="738"/>
      <c r="O2" s="738"/>
      <c r="P2" s="738"/>
      <c r="Q2" s="5"/>
      <c r="R2" s="5"/>
      <c r="S2" s="62"/>
      <c r="T2" s="62"/>
      <c r="U2" s="62"/>
      <c r="V2" s="62"/>
      <c r="W2" s="62"/>
      <c r="X2" s="62"/>
      <c r="Y2" s="62"/>
      <c r="Z2" s="62"/>
      <c r="AA2" s="63"/>
      <c r="AB2" s="63"/>
      <c r="AC2" s="63"/>
      <c r="AD2" s="63"/>
      <c r="AE2" s="63"/>
      <c r="AF2" s="63"/>
      <c r="AG2" s="63"/>
      <c r="AH2" s="63"/>
      <c r="AI2" s="63"/>
      <c r="AJ2" s="63"/>
      <c r="AK2" s="63"/>
      <c r="AL2" s="63"/>
      <c r="AM2" s="64"/>
      <c r="AN2" s="64"/>
      <c r="AO2" s="64"/>
      <c r="AP2" s="64"/>
      <c r="AQ2" s="64"/>
      <c r="AR2" s="64"/>
      <c r="AS2" s="64"/>
      <c r="AT2" s="64"/>
      <c r="AU2" s="64"/>
      <c r="AV2" s="63"/>
      <c r="AW2" s="63"/>
      <c r="AX2" s="63"/>
      <c r="AY2" s="63"/>
      <c r="AZ2" s="63"/>
      <c r="BA2" s="63"/>
      <c r="BB2" s="63"/>
      <c r="BC2" s="63"/>
      <c r="BD2" s="63"/>
      <c r="BE2" s="63"/>
      <c r="BF2" s="63"/>
      <c r="BG2" s="63"/>
      <c r="BH2" s="63"/>
      <c r="BI2" s="63"/>
      <c r="BJ2" s="63"/>
      <c r="BK2" s="63"/>
      <c r="BL2" s="63"/>
      <c r="BM2" s="63"/>
      <c r="BN2" s="63"/>
      <c r="BO2" s="63"/>
      <c r="BP2" s="63"/>
      <c r="BQ2" s="63"/>
      <c r="BR2" s="63"/>
      <c r="BS2" s="63"/>
      <c r="BT2" s="63"/>
      <c r="BU2" s="63"/>
      <c r="BV2" s="63"/>
      <c r="BW2" s="63"/>
      <c r="BX2" s="63"/>
      <c r="BY2" s="63"/>
      <c r="BZ2" s="63"/>
      <c r="CA2" s="63"/>
      <c r="CB2" s="63"/>
      <c r="CC2" s="63"/>
      <c r="CD2" s="63"/>
      <c r="CE2" s="63"/>
      <c r="CF2" s="63"/>
      <c r="CG2" s="63"/>
      <c r="CH2" s="63"/>
      <c r="CI2" s="63"/>
      <c r="CJ2" s="63"/>
      <c r="CK2" s="63"/>
      <c r="CL2" s="63"/>
      <c r="CM2" s="63"/>
      <c r="CN2" s="63"/>
      <c r="CO2" s="63"/>
      <c r="CP2" s="63"/>
      <c r="CQ2" s="63"/>
      <c r="CR2" s="63"/>
      <c r="CS2" s="63"/>
      <c r="CT2" s="63"/>
      <c r="CU2" s="63"/>
      <c r="CV2" s="63"/>
      <c r="CW2" s="63"/>
      <c r="CX2" s="63"/>
      <c r="CY2" s="63"/>
      <c r="CZ2" s="63"/>
      <c r="DA2" s="63"/>
      <c r="DB2" s="63"/>
      <c r="DC2" s="63"/>
      <c r="DD2" s="63"/>
      <c r="DE2" s="63"/>
      <c r="DF2" s="63"/>
      <c r="DG2" s="63"/>
      <c r="DH2" s="63"/>
      <c r="DI2" s="63"/>
      <c r="DJ2" s="63"/>
      <c r="DK2" s="63"/>
      <c r="DL2" s="63"/>
      <c r="DM2" s="63"/>
      <c r="DN2" s="63"/>
      <c r="DO2" s="63"/>
      <c r="DP2" s="63"/>
      <c r="DQ2" s="63"/>
      <c r="DR2" s="63"/>
      <c r="DS2" s="63"/>
      <c r="DT2" s="63"/>
      <c r="DU2" s="63"/>
      <c r="DV2" s="63"/>
      <c r="DW2" s="63"/>
      <c r="DX2" s="63"/>
      <c r="DY2" s="63"/>
      <c r="DZ2" s="63"/>
      <c r="EA2" s="63"/>
      <c r="EB2" s="63"/>
      <c r="EC2" s="63"/>
      <c r="ED2" s="63"/>
      <c r="EE2" s="63"/>
      <c r="EF2" s="63"/>
      <c r="EG2" s="63"/>
      <c r="EH2" s="63"/>
      <c r="EI2" s="63"/>
      <c r="EJ2" s="63"/>
      <c r="EK2" s="63"/>
      <c r="EL2" s="63"/>
      <c r="EM2" s="63"/>
      <c r="EN2" s="63"/>
      <c r="EO2" s="63"/>
      <c r="EP2" s="63"/>
      <c r="EQ2" s="63"/>
      <c r="ER2" s="63"/>
      <c r="ES2" s="63"/>
      <c r="ET2" s="63"/>
      <c r="EU2" s="63"/>
      <c r="EV2" s="63"/>
      <c r="EW2" s="63"/>
      <c r="EX2" s="63"/>
      <c r="EY2" s="63"/>
      <c r="EZ2" s="63"/>
      <c r="FA2" s="63"/>
      <c r="FB2" s="63"/>
      <c r="FC2" s="63"/>
      <c r="FD2" s="63"/>
      <c r="FE2" s="63"/>
      <c r="FF2" s="63"/>
      <c r="FG2" s="63"/>
      <c r="FH2" s="63"/>
      <c r="FI2" s="63"/>
      <c r="FJ2" s="63"/>
      <c r="FK2" s="63"/>
      <c r="FL2" s="63"/>
      <c r="FM2" s="63"/>
      <c r="FN2" s="63"/>
      <c r="FO2" s="63"/>
      <c r="FP2" s="63"/>
      <c r="FQ2" s="63"/>
      <c r="FR2" s="63"/>
      <c r="FS2" s="63"/>
      <c r="FT2" s="63"/>
      <c r="FU2" s="63"/>
      <c r="FV2" s="63"/>
      <c r="FW2" s="63"/>
      <c r="FX2" s="63"/>
      <c r="FY2" s="63"/>
      <c r="FZ2" s="63"/>
      <c r="GA2" s="63"/>
      <c r="GB2" s="63"/>
      <c r="GC2" s="63"/>
      <c r="GD2" s="63"/>
      <c r="GE2" s="63"/>
      <c r="GF2" s="63"/>
      <c r="GG2" s="63"/>
      <c r="GH2" s="63"/>
      <c r="GI2" s="63"/>
      <c r="GJ2" s="63"/>
      <c r="GK2" s="63"/>
      <c r="GL2" s="63"/>
      <c r="GM2" s="63"/>
      <c r="GN2" s="63"/>
      <c r="GO2" s="63"/>
      <c r="GP2" s="63"/>
      <c r="GQ2" s="63"/>
      <c r="GR2" s="63"/>
      <c r="GS2" s="63"/>
      <c r="GT2" s="63"/>
      <c r="GU2" s="63"/>
      <c r="GV2" s="63"/>
      <c r="GW2" s="63"/>
      <c r="GX2" s="63"/>
      <c r="GY2" s="63"/>
      <c r="GZ2" s="63"/>
      <c r="HA2" s="63"/>
      <c r="HB2" s="63"/>
      <c r="HC2" s="63"/>
      <c r="HD2" s="63"/>
      <c r="HE2" s="63"/>
      <c r="HF2" s="63"/>
      <c r="HG2" s="63"/>
      <c r="HH2" s="63"/>
      <c r="HI2" s="63"/>
      <c r="HJ2" s="63"/>
      <c r="HK2" s="63"/>
      <c r="HL2" s="63"/>
      <c r="HM2" s="63"/>
      <c r="HN2" s="63"/>
      <c r="HO2" s="63"/>
      <c r="HP2" s="63"/>
      <c r="HQ2" s="63"/>
      <c r="HR2" s="63"/>
      <c r="HS2" s="63"/>
      <c r="HT2" s="63"/>
      <c r="HU2" s="63"/>
      <c r="HV2" s="63"/>
      <c r="HW2" s="63"/>
      <c r="HX2" s="63"/>
      <c r="HY2" s="63"/>
      <c r="HZ2" s="63"/>
      <c r="IA2" s="63"/>
      <c r="IB2" s="63"/>
      <c r="IC2" s="63"/>
      <c r="ID2" s="63"/>
      <c r="IE2" s="63"/>
      <c r="IF2" s="63"/>
      <c r="IG2" s="63"/>
      <c r="IH2" s="63"/>
      <c r="II2" s="63"/>
      <c r="IJ2" s="63"/>
      <c r="IK2" s="63"/>
      <c r="IL2" s="63"/>
      <c r="IM2" s="63"/>
      <c r="IN2" s="63"/>
      <c r="IO2" s="63"/>
      <c r="IP2" s="63"/>
      <c r="IQ2" s="63"/>
      <c r="IR2" s="63"/>
      <c r="IS2" s="63"/>
      <c r="IT2" s="63"/>
      <c r="IU2" s="63"/>
      <c r="IV2" s="63"/>
      <c r="IW2" s="63"/>
      <c r="IX2" s="63"/>
      <c r="IY2" s="63"/>
      <c r="IZ2" s="63"/>
      <c r="JA2" s="63"/>
      <c r="JB2" s="63"/>
      <c r="JC2" s="63"/>
      <c r="JD2" s="63"/>
      <c r="JE2" s="63"/>
      <c r="JF2" s="63"/>
      <c r="JG2" s="63"/>
      <c r="JH2" s="63"/>
      <c r="JI2" s="63"/>
      <c r="JJ2" s="63"/>
      <c r="JK2" s="63"/>
      <c r="JL2" s="63"/>
      <c r="JM2" s="63"/>
      <c r="JN2" s="63"/>
      <c r="JO2" s="63"/>
      <c r="JP2" s="63"/>
      <c r="JQ2" s="63"/>
      <c r="JR2" s="63"/>
      <c r="JS2" s="63"/>
      <c r="JT2" s="63"/>
      <c r="JU2" s="63"/>
      <c r="JV2" s="63"/>
      <c r="JW2" s="63"/>
      <c r="JX2" s="63"/>
      <c r="JY2" s="63"/>
      <c r="JZ2" s="63"/>
      <c r="KA2" s="63"/>
      <c r="KB2" s="63"/>
      <c r="KC2" s="63"/>
      <c r="KD2" s="63"/>
      <c r="KE2" s="63"/>
      <c r="KF2" s="63"/>
      <c r="KG2" s="63"/>
      <c r="KH2" s="63"/>
      <c r="KI2" s="63"/>
      <c r="KJ2" s="63"/>
      <c r="KK2" s="63"/>
      <c r="KL2" s="63"/>
      <c r="KM2" s="63"/>
      <c r="KN2" s="63"/>
      <c r="KO2" s="63"/>
      <c r="KP2" s="63"/>
      <c r="KQ2" s="63"/>
      <c r="KR2" s="63"/>
      <c r="KS2" s="63"/>
      <c r="KT2" s="63"/>
      <c r="KU2" s="63"/>
      <c r="KV2" s="63"/>
      <c r="KW2" s="63"/>
      <c r="KX2" s="63"/>
      <c r="KY2" s="63"/>
      <c r="KZ2" s="63"/>
      <c r="LA2" s="63"/>
      <c r="LB2" s="63"/>
      <c r="LC2" s="63"/>
      <c r="LD2" s="63"/>
      <c r="LE2" s="63"/>
      <c r="LF2" s="63"/>
      <c r="LG2" s="63"/>
      <c r="LH2" s="63"/>
      <c r="LI2" s="63"/>
      <c r="LJ2" s="63"/>
      <c r="LK2" s="63"/>
      <c r="LL2" s="63"/>
      <c r="LM2" s="63"/>
    </row>
    <row r="3" spans="1:325" s="7" customFormat="1" ht="48.95" customHeight="1">
      <c r="B3" s="705" t="s">
        <v>106</v>
      </c>
      <c r="C3" s="705"/>
      <c r="D3" s="705"/>
      <c r="E3" s="705"/>
      <c r="F3" s="705"/>
      <c r="G3" s="705"/>
      <c r="H3" s="705"/>
      <c r="I3" s="705"/>
      <c r="J3" s="705"/>
      <c r="K3" s="705"/>
      <c r="L3" s="705"/>
      <c r="M3" s="705"/>
      <c r="N3" s="705"/>
      <c r="O3" s="705"/>
      <c r="P3" s="41"/>
      <c r="Q3" s="5"/>
      <c r="R3" s="5"/>
      <c r="S3" s="65"/>
      <c r="T3" s="65"/>
      <c r="U3" s="65"/>
      <c r="V3" s="65"/>
      <c r="W3" s="65"/>
      <c r="X3" s="65"/>
      <c r="Y3" s="65"/>
      <c r="Z3" s="65"/>
      <c r="AA3" s="63"/>
      <c r="AB3" s="63"/>
      <c r="AC3" s="63"/>
      <c r="AD3" s="63"/>
      <c r="AE3" s="63"/>
      <c r="AF3" s="63"/>
      <c r="AG3" s="63"/>
      <c r="AH3" s="63"/>
      <c r="AI3" s="63"/>
      <c r="AJ3" s="63"/>
      <c r="AK3" s="63"/>
      <c r="AL3" s="63"/>
      <c r="AM3" s="64"/>
      <c r="AN3" s="64"/>
      <c r="AO3" s="64"/>
      <c r="AP3" s="64"/>
      <c r="AQ3" s="64"/>
      <c r="AR3" s="64"/>
      <c r="AS3" s="64"/>
      <c r="AT3" s="64"/>
      <c r="AU3" s="64"/>
      <c r="AV3" s="63"/>
      <c r="AW3" s="63"/>
      <c r="AX3" s="63"/>
      <c r="AY3" s="63"/>
      <c r="AZ3" s="63"/>
      <c r="BA3" s="63"/>
      <c r="BB3" s="63"/>
      <c r="BC3" s="63"/>
      <c r="BD3" s="63"/>
      <c r="BE3" s="63"/>
      <c r="BF3" s="63"/>
      <c r="BG3" s="63"/>
      <c r="BH3" s="63"/>
      <c r="BI3" s="63"/>
      <c r="BJ3" s="63"/>
      <c r="BK3" s="63"/>
      <c r="BL3" s="63"/>
      <c r="BM3" s="63"/>
      <c r="BN3" s="63"/>
      <c r="BO3" s="63"/>
      <c r="BP3" s="63"/>
      <c r="BQ3" s="63"/>
      <c r="BR3" s="63"/>
      <c r="BS3" s="63"/>
      <c r="BT3" s="63"/>
      <c r="BU3" s="63"/>
      <c r="BV3" s="63"/>
      <c r="BW3" s="63"/>
      <c r="BX3" s="63"/>
      <c r="BY3" s="63"/>
      <c r="BZ3" s="63"/>
      <c r="CA3" s="63"/>
      <c r="CB3" s="63"/>
      <c r="CC3" s="63"/>
      <c r="CD3" s="63"/>
      <c r="CE3" s="63"/>
      <c r="CF3" s="63"/>
      <c r="CG3" s="63"/>
      <c r="CH3" s="63"/>
      <c r="CI3" s="63"/>
      <c r="CJ3" s="63"/>
      <c r="CK3" s="63"/>
      <c r="CL3" s="63"/>
      <c r="CM3" s="63"/>
      <c r="CN3" s="63"/>
      <c r="CO3" s="63"/>
      <c r="CP3" s="63"/>
      <c r="CQ3" s="63"/>
      <c r="CR3" s="63"/>
      <c r="CS3" s="63"/>
      <c r="CT3" s="63"/>
      <c r="CU3" s="63"/>
      <c r="CV3" s="63"/>
      <c r="CW3" s="63"/>
      <c r="CX3" s="63"/>
      <c r="CY3" s="63"/>
      <c r="CZ3" s="63"/>
      <c r="DA3" s="63"/>
      <c r="DB3" s="63"/>
      <c r="DC3" s="63"/>
      <c r="DD3" s="63"/>
      <c r="DE3" s="63"/>
      <c r="DF3" s="63"/>
      <c r="DG3" s="63"/>
      <c r="DH3" s="63"/>
      <c r="DI3" s="63"/>
      <c r="DJ3" s="63"/>
      <c r="DK3" s="63"/>
      <c r="DL3" s="63"/>
      <c r="DM3" s="63"/>
      <c r="DN3" s="63"/>
      <c r="DO3" s="63"/>
      <c r="DP3" s="63"/>
      <c r="DQ3" s="63"/>
      <c r="DR3" s="63"/>
      <c r="DS3" s="63"/>
      <c r="DT3" s="63"/>
      <c r="DU3" s="63"/>
      <c r="DV3" s="63"/>
      <c r="DW3" s="63"/>
      <c r="DX3" s="63"/>
      <c r="DY3" s="63"/>
      <c r="DZ3" s="63"/>
      <c r="EA3" s="63"/>
      <c r="EB3" s="63"/>
      <c r="EC3" s="63"/>
      <c r="ED3" s="63"/>
      <c r="EE3" s="63"/>
      <c r="EF3" s="63"/>
      <c r="EG3" s="63"/>
      <c r="EH3" s="63"/>
      <c r="EI3" s="63"/>
      <c r="EJ3" s="63"/>
      <c r="EK3" s="63"/>
      <c r="EL3" s="63"/>
      <c r="EM3" s="63"/>
      <c r="EN3" s="63"/>
      <c r="EO3" s="63"/>
      <c r="EP3" s="63"/>
      <c r="EQ3" s="63"/>
      <c r="ER3" s="63"/>
      <c r="ES3" s="63"/>
      <c r="ET3" s="63"/>
      <c r="EU3" s="63"/>
      <c r="EV3" s="63"/>
      <c r="EW3" s="63"/>
      <c r="EX3" s="63"/>
      <c r="EY3" s="63"/>
      <c r="EZ3" s="63"/>
      <c r="FA3" s="63"/>
      <c r="FB3" s="63"/>
      <c r="FC3" s="63"/>
      <c r="FD3" s="63"/>
      <c r="FE3" s="63"/>
      <c r="FF3" s="63"/>
      <c r="FG3" s="63"/>
      <c r="FH3" s="63"/>
      <c r="FI3" s="63"/>
      <c r="FJ3" s="63"/>
      <c r="FK3" s="63"/>
      <c r="FL3" s="63"/>
      <c r="FM3" s="63"/>
      <c r="FN3" s="63"/>
      <c r="FO3" s="63"/>
      <c r="FP3" s="63"/>
      <c r="FQ3" s="63"/>
      <c r="FR3" s="63"/>
      <c r="FS3" s="63"/>
      <c r="FT3" s="63"/>
      <c r="FU3" s="63"/>
      <c r="FV3" s="63"/>
      <c r="FW3" s="63"/>
      <c r="FX3" s="63"/>
      <c r="FY3" s="63"/>
      <c r="FZ3" s="63"/>
      <c r="GA3" s="63"/>
      <c r="GB3" s="63"/>
      <c r="GC3" s="63"/>
      <c r="GD3" s="63"/>
      <c r="GE3" s="63"/>
      <c r="GF3" s="63"/>
      <c r="GG3" s="63"/>
      <c r="GH3" s="63"/>
      <c r="GI3" s="63"/>
      <c r="GJ3" s="63"/>
      <c r="GK3" s="63"/>
      <c r="GL3" s="63"/>
      <c r="GM3" s="63"/>
      <c r="GN3" s="63"/>
      <c r="GO3" s="63"/>
      <c r="GP3" s="63"/>
      <c r="GQ3" s="63"/>
      <c r="GR3" s="63"/>
      <c r="GS3" s="63"/>
      <c r="GT3" s="63"/>
      <c r="GU3" s="63"/>
      <c r="GV3" s="63"/>
      <c r="GW3" s="63"/>
      <c r="GX3" s="63"/>
      <c r="GY3" s="63"/>
      <c r="GZ3" s="63"/>
      <c r="HA3" s="63"/>
      <c r="HB3" s="63"/>
      <c r="HC3" s="63"/>
      <c r="HD3" s="63"/>
      <c r="HE3" s="63"/>
      <c r="HF3" s="63"/>
      <c r="HG3" s="63"/>
      <c r="HH3" s="63"/>
      <c r="HI3" s="63"/>
      <c r="HJ3" s="63"/>
      <c r="HK3" s="63"/>
      <c r="HL3" s="63"/>
      <c r="HM3" s="63"/>
      <c r="HN3" s="63"/>
      <c r="HO3" s="63"/>
      <c r="HP3" s="63"/>
      <c r="HQ3" s="63"/>
      <c r="HR3" s="63"/>
      <c r="HS3" s="63"/>
      <c r="HT3" s="63"/>
      <c r="HU3" s="63"/>
      <c r="HV3" s="63"/>
      <c r="HW3" s="63"/>
      <c r="HX3" s="63"/>
      <c r="HY3" s="63"/>
      <c r="HZ3" s="63"/>
      <c r="IA3" s="63"/>
      <c r="IB3" s="63"/>
      <c r="IC3" s="63"/>
      <c r="ID3" s="63"/>
      <c r="IE3" s="63"/>
      <c r="IF3" s="63"/>
      <c r="IG3" s="63"/>
      <c r="IH3" s="63"/>
      <c r="II3" s="63"/>
      <c r="IJ3" s="63"/>
      <c r="IK3" s="63"/>
      <c r="IL3" s="63"/>
      <c r="IM3" s="63"/>
      <c r="IN3" s="63"/>
      <c r="IO3" s="63"/>
      <c r="IP3" s="63"/>
      <c r="IQ3" s="63"/>
      <c r="IR3" s="63"/>
      <c r="IS3" s="63"/>
      <c r="IT3" s="63"/>
      <c r="IU3" s="63"/>
      <c r="IV3" s="63"/>
      <c r="IW3" s="63"/>
      <c r="IX3" s="63"/>
      <c r="IY3" s="63"/>
      <c r="IZ3" s="63"/>
      <c r="JA3" s="63"/>
      <c r="JB3" s="63"/>
      <c r="JC3" s="63"/>
      <c r="JD3" s="63"/>
      <c r="JE3" s="63"/>
      <c r="JF3" s="63"/>
      <c r="JG3" s="63"/>
      <c r="JH3" s="63"/>
      <c r="JI3" s="63"/>
      <c r="JJ3" s="63"/>
      <c r="JK3" s="63"/>
      <c r="JL3" s="63"/>
      <c r="JM3" s="63"/>
      <c r="JN3" s="63"/>
      <c r="JO3" s="63"/>
      <c r="JP3" s="63"/>
      <c r="JQ3" s="63"/>
      <c r="JR3" s="63"/>
      <c r="JS3" s="63"/>
      <c r="JT3" s="63"/>
      <c r="JU3" s="63"/>
      <c r="JV3" s="63"/>
      <c r="JW3" s="63"/>
      <c r="JX3" s="63"/>
      <c r="JY3" s="63"/>
      <c r="JZ3" s="63"/>
      <c r="KA3" s="63"/>
      <c r="KB3" s="63"/>
      <c r="KC3" s="63"/>
      <c r="KD3" s="63"/>
      <c r="KE3" s="63"/>
      <c r="KF3" s="63"/>
      <c r="KG3" s="63"/>
      <c r="KH3" s="63"/>
      <c r="KI3" s="63"/>
      <c r="KJ3" s="63"/>
      <c r="KK3" s="63"/>
      <c r="KL3" s="63"/>
      <c r="KM3" s="63"/>
      <c r="KN3" s="63"/>
      <c r="KO3" s="63"/>
      <c r="KP3" s="63"/>
      <c r="KQ3" s="63"/>
      <c r="KR3" s="63"/>
      <c r="KS3" s="63"/>
      <c r="KT3" s="63"/>
      <c r="KU3" s="63"/>
      <c r="KV3" s="63"/>
      <c r="KW3" s="63"/>
      <c r="KX3" s="63"/>
      <c r="KY3" s="63"/>
      <c r="KZ3" s="63"/>
      <c r="LA3" s="63"/>
      <c r="LB3" s="63"/>
      <c r="LC3" s="63"/>
      <c r="LD3" s="63"/>
      <c r="LE3" s="63"/>
      <c r="LF3" s="63"/>
      <c r="LG3" s="63"/>
      <c r="LH3" s="63"/>
      <c r="LI3" s="63"/>
      <c r="LJ3" s="63"/>
      <c r="LK3" s="63"/>
      <c r="LL3" s="63"/>
      <c r="LM3" s="63"/>
    </row>
    <row r="4" spans="1:325" s="67" customFormat="1" ht="50.1" customHeight="1">
      <c r="B4" s="655" t="s">
        <v>107</v>
      </c>
      <c r="C4" s="705" t="s">
        <v>108</v>
      </c>
      <c r="D4" s="705"/>
      <c r="E4" s="705"/>
      <c r="F4" s="705"/>
      <c r="G4" s="705"/>
      <c r="H4" s="705"/>
      <c r="I4" s="705"/>
      <c r="J4" s="705"/>
      <c r="K4" s="705"/>
      <c r="L4" s="705"/>
      <c r="M4" s="705"/>
      <c r="N4" s="705"/>
      <c r="O4" s="705"/>
      <c r="P4" s="705"/>
      <c r="Q4" s="5"/>
      <c r="R4" s="5"/>
      <c r="S4" s="68"/>
      <c r="T4" s="68"/>
      <c r="U4" s="68"/>
      <c r="V4" s="68"/>
      <c r="W4" s="68"/>
      <c r="X4" s="68"/>
      <c r="Y4" s="68"/>
      <c r="Z4" s="68"/>
      <c r="AA4" s="68"/>
      <c r="AB4" s="68"/>
      <c r="AC4" s="68"/>
      <c r="AD4" s="68"/>
      <c r="AE4" s="68"/>
      <c r="AF4" s="68"/>
      <c r="AG4" s="68"/>
      <c r="AH4" s="68"/>
      <c r="AI4" s="68"/>
      <c r="AJ4" s="68"/>
      <c r="AK4" s="68"/>
      <c r="AL4" s="68"/>
      <c r="AM4" s="69"/>
      <c r="AN4" s="69"/>
      <c r="AO4" s="69"/>
      <c r="AP4" s="69"/>
      <c r="AQ4" s="69"/>
      <c r="AR4" s="69"/>
      <c r="AS4" s="69"/>
      <c r="AT4" s="69"/>
      <c r="AU4" s="69"/>
      <c r="AV4" s="68"/>
      <c r="AW4" s="68"/>
      <c r="AX4" s="68"/>
      <c r="AY4" s="68"/>
      <c r="AZ4" s="68"/>
      <c r="BA4" s="68"/>
      <c r="BB4" s="68"/>
      <c r="BC4" s="68"/>
      <c r="BD4" s="68"/>
      <c r="BE4" s="68"/>
      <c r="BF4" s="68"/>
      <c r="BG4" s="68"/>
      <c r="BH4" s="68"/>
      <c r="BI4" s="68"/>
      <c r="BJ4" s="68"/>
      <c r="BK4" s="68"/>
      <c r="BL4" s="68"/>
      <c r="BM4" s="68"/>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68"/>
      <c r="DC4" s="68"/>
      <c r="DD4" s="68"/>
      <c r="DE4" s="68"/>
      <c r="DF4" s="68"/>
      <c r="DG4" s="68"/>
      <c r="DH4" s="68"/>
      <c r="DI4" s="68"/>
      <c r="DJ4" s="68"/>
      <c r="DK4" s="68"/>
      <c r="DL4" s="68"/>
      <c r="DM4" s="68"/>
      <c r="DN4" s="68"/>
      <c r="DO4" s="68"/>
      <c r="DP4" s="68"/>
      <c r="DQ4" s="68"/>
      <c r="DR4" s="68"/>
      <c r="DS4" s="68"/>
      <c r="DT4" s="68"/>
      <c r="DU4" s="68"/>
      <c r="DV4" s="68"/>
      <c r="DW4" s="68"/>
      <c r="DX4" s="68"/>
      <c r="DY4" s="68"/>
      <c r="DZ4" s="68"/>
      <c r="EA4" s="68"/>
      <c r="EB4" s="68"/>
      <c r="EC4" s="68"/>
      <c r="ED4" s="68"/>
      <c r="EE4" s="68"/>
      <c r="EF4" s="68"/>
      <c r="EG4" s="68"/>
      <c r="EH4" s="68"/>
      <c r="EI4" s="68"/>
      <c r="EJ4" s="68"/>
      <c r="EK4" s="68"/>
      <c r="EL4" s="68"/>
      <c r="EM4" s="68"/>
      <c r="EN4" s="68"/>
      <c r="EO4" s="68"/>
      <c r="EP4" s="68"/>
      <c r="EQ4" s="68"/>
      <c r="ER4" s="68"/>
      <c r="ES4" s="68"/>
      <c r="ET4" s="68"/>
      <c r="EU4" s="68"/>
      <c r="EV4" s="68"/>
      <c r="EW4" s="68"/>
      <c r="EX4" s="68"/>
      <c r="EY4" s="68"/>
      <c r="EZ4" s="68"/>
      <c r="FA4" s="68"/>
      <c r="FB4" s="68"/>
      <c r="FC4" s="68"/>
      <c r="FD4" s="68"/>
      <c r="FE4" s="68"/>
      <c r="FF4" s="68"/>
      <c r="FG4" s="68"/>
      <c r="FH4" s="68"/>
      <c r="FI4" s="68"/>
      <c r="FJ4" s="68"/>
      <c r="FK4" s="68"/>
      <c r="FL4" s="68"/>
      <c r="FM4" s="68"/>
      <c r="FN4" s="68"/>
      <c r="FO4" s="68"/>
      <c r="FP4" s="68"/>
      <c r="FQ4" s="68"/>
      <c r="FR4" s="68"/>
      <c r="FS4" s="68"/>
      <c r="FT4" s="68"/>
      <c r="FU4" s="68"/>
      <c r="FV4" s="68"/>
      <c r="FW4" s="68"/>
      <c r="FX4" s="68"/>
      <c r="FY4" s="68"/>
      <c r="FZ4" s="68"/>
      <c r="GA4" s="68"/>
      <c r="GB4" s="68"/>
      <c r="GC4" s="68"/>
      <c r="GD4" s="68"/>
      <c r="GE4" s="68"/>
      <c r="GF4" s="68"/>
      <c r="GG4" s="68"/>
      <c r="GH4" s="68"/>
      <c r="GI4" s="68"/>
      <c r="GJ4" s="68"/>
      <c r="GK4" s="68"/>
      <c r="GL4" s="68"/>
      <c r="GM4" s="68"/>
      <c r="GN4" s="68"/>
      <c r="GO4" s="68"/>
      <c r="GP4" s="68"/>
      <c r="GQ4" s="68"/>
      <c r="GR4" s="68"/>
      <c r="GS4" s="68"/>
      <c r="GT4" s="68"/>
      <c r="GU4" s="68"/>
      <c r="GV4" s="68"/>
      <c r="GW4" s="68"/>
      <c r="GX4" s="68"/>
      <c r="GY4" s="68"/>
      <c r="GZ4" s="68"/>
      <c r="HA4" s="68"/>
      <c r="HB4" s="68"/>
      <c r="HC4" s="68"/>
      <c r="HD4" s="68"/>
      <c r="HE4" s="68"/>
      <c r="HF4" s="68"/>
      <c r="HG4" s="68"/>
      <c r="HH4" s="68"/>
      <c r="HI4" s="68"/>
      <c r="HJ4" s="68"/>
      <c r="HK4" s="68"/>
      <c r="HL4" s="68"/>
      <c r="HM4" s="68"/>
      <c r="HN4" s="68"/>
      <c r="HO4" s="68"/>
      <c r="HP4" s="68"/>
      <c r="HQ4" s="68"/>
      <c r="HR4" s="68"/>
      <c r="HS4" s="68"/>
      <c r="HT4" s="68"/>
      <c r="HU4" s="68"/>
      <c r="HV4" s="68"/>
      <c r="HW4" s="68"/>
      <c r="HX4" s="68"/>
      <c r="HY4" s="68"/>
      <c r="HZ4" s="68"/>
      <c r="IA4" s="68"/>
      <c r="IB4" s="68"/>
      <c r="IC4" s="68"/>
      <c r="ID4" s="68"/>
      <c r="IE4" s="68"/>
      <c r="IF4" s="68"/>
      <c r="IG4" s="68"/>
      <c r="IH4" s="68"/>
      <c r="II4" s="68"/>
      <c r="IJ4" s="68"/>
      <c r="IK4" s="68"/>
      <c r="IL4" s="68"/>
      <c r="IM4" s="68"/>
      <c r="IN4" s="68"/>
      <c r="IO4" s="68"/>
      <c r="IP4" s="68"/>
      <c r="IQ4" s="68"/>
      <c r="IR4" s="68"/>
      <c r="IS4" s="68"/>
      <c r="IT4" s="68"/>
      <c r="IU4" s="68"/>
      <c r="IV4" s="68"/>
      <c r="IW4" s="68"/>
      <c r="IX4" s="68"/>
      <c r="IY4" s="68"/>
      <c r="IZ4" s="68"/>
      <c r="JA4" s="68"/>
      <c r="JB4" s="68"/>
      <c r="JC4" s="68"/>
      <c r="JD4" s="68"/>
      <c r="JE4" s="68"/>
      <c r="JF4" s="68"/>
      <c r="JG4" s="68"/>
      <c r="JH4" s="68"/>
      <c r="JI4" s="68"/>
      <c r="JJ4" s="68"/>
      <c r="JK4" s="68"/>
      <c r="JL4" s="68"/>
      <c r="JM4" s="68"/>
      <c r="JN4" s="68"/>
      <c r="JO4" s="68"/>
      <c r="JP4" s="68"/>
      <c r="JQ4" s="68"/>
      <c r="JR4" s="68"/>
      <c r="JS4" s="68"/>
      <c r="JT4" s="68"/>
      <c r="JU4" s="68"/>
      <c r="JV4" s="68"/>
      <c r="JW4" s="68"/>
      <c r="JX4" s="68"/>
      <c r="JY4" s="68"/>
      <c r="JZ4" s="68"/>
      <c r="KA4" s="68"/>
      <c r="KB4" s="68"/>
      <c r="KC4" s="68"/>
      <c r="KD4" s="68"/>
      <c r="KE4" s="68"/>
      <c r="KF4" s="68"/>
      <c r="KG4" s="68"/>
      <c r="KH4" s="68"/>
      <c r="KI4" s="68"/>
      <c r="KJ4" s="68"/>
      <c r="KK4" s="68"/>
      <c r="KL4" s="68"/>
      <c r="KM4" s="68"/>
      <c r="KN4" s="68"/>
      <c r="KO4" s="68"/>
      <c r="KP4" s="68"/>
      <c r="KQ4" s="68"/>
      <c r="KR4" s="68"/>
      <c r="KS4" s="68"/>
      <c r="KT4" s="68"/>
      <c r="KU4" s="68"/>
      <c r="KV4" s="68"/>
      <c r="KW4" s="68"/>
      <c r="KX4" s="68"/>
      <c r="KY4" s="68"/>
      <c r="KZ4" s="68"/>
      <c r="LA4" s="68"/>
      <c r="LB4" s="68"/>
      <c r="LC4" s="68"/>
      <c r="LD4" s="68"/>
      <c r="LE4" s="68"/>
      <c r="LF4" s="68"/>
      <c r="LG4" s="68"/>
      <c r="LH4" s="68"/>
      <c r="LI4" s="68"/>
      <c r="LJ4" s="68"/>
      <c r="LK4" s="68"/>
      <c r="LL4" s="68"/>
      <c r="LM4" s="68"/>
    </row>
    <row r="5" spans="1:325" s="67" customFormat="1" ht="68.099999999999994" customHeight="1">
      <c r="B5" s="655" t="s">
        <v>107</v>
      </c>
      <c r="C5" s="705" t="s">
        <v>109</v>
      </c>
      <c r="D5" s="705"/>
      <c r="E5" s="705"/>
      <c r="F5" s="705"/>
      <c r="G5" s="705"/>
      <c r="H5" s="705"/>
      <c r="I5" s="705"/>
      <c r="J5" s="705"/>
      <c r="K5" s="705"/>
      <c r="L5" s="705"/>
      <c r="M5" s="705"/>
      <c r="N5" s="705"/>
      <c r="O5" s="705"/>
      <c r="P5" s="530"/>
      <c r="Q5" s="5"/>
      <c r="R5" s="5"/>
      <c r="S5" s="68"/>
      <c r="T5" s="68"/>
      <c r="U5" s="68"/>
      <c r="V5" s="68"/>
      <c r="W5" s="68"/>
      <c r="X5" s="68"/>
      <c r="Y5" s="68"/>
      <c r="Z5" s="68"/>
      <c r="AA5" s="70"/>
      <c r="AB5" s="70"/>
      <c r="AC5" s="70"/>
      <c r="AD5" s="70"/>
      <c r="AE5" s="70"/>
      <c r="AF5" s="70"/>
      <c r="AG5" s="71"/>
      <c r="AH5" s="70"/>
      <c r="AI5" s="70"/>
      <c r="AJ5" s="68"/>
      <c r="AK5" s="68"/>
      <c r="AL5" s="68"/>
      <c r="AM5" s="69"/>
      <c r="AN5" s="69"/>
      <c r="AO5" s="69"/>
      <c r="AP5" s="69"/>
      <c r="AQ5" s="69"/>
      <c r="AR5" s="69"/>
      <c r="AS5" s="69"/>
      <c r="AT5" s="69"/>
      <c r="AU5" s="69"/>
      <c r="AV5" s="68"/>
      <c r="AW5" s="68"/>
      <c r="AX5" s="68"/>
      <c r="AY5" s="68"/>
      <c r="AZ5" s="68"/>
      <c r="BA5" s="68"/>
      <c r="BB5" s="68"/>
      <c r="BC5" s="68"/>
      <c r="BD5" s="68"/>
      <c r="BE5" s="68"/>
      <c r="BF5" s="68"/>
      <c r="BG5" s="68"/>
      <c r="BH5" s="68"/>
      <c r="BI5" s="68"/>
      <c r="BJ5" s="68"/>
      <c r="BK5" s="68"/>
      <c r="BL5" s="68"/>
      <c r="BM5" s="68"/>
      <c r="BN5" s="68"/>
      <c r="BO5" s="68"/>
      <c r="BP5" s="68"/>
      <c r="BQ5" s="68"/>
      <c r="BR5" s="68"/>
      <c r="BS5" s="68"/>
      <c r="BT5" s="68"/>
      <c r="BU5" s="68"/>
      <c r="BV5" s="68"/>
      <c r="BW5" s="68"/>
      <c r="BX5" s="68"/>
      <c r="BY5" s="68"/>
      <c r="BZ5" s="68"/>
      <c r="CA5" s="68"/>
      <c r="CB5" s="68"/>
      <c r="CC5" s="68"/>
      <c r="CD5" s="68"/>
      <c r="CE5" s="68"/>
      <c r="CF5" s="68"/>
      <c r="CG5" s="68"/>
      <c r="CH5" s="68"/>
      <c r="CI5" s="68"/>
      <c r="CJ5" s="68"/>
      <c r="CK5" s="68"/>
      <c r="CL5" s="68"/>
      <c r="CM5" s="68"/>
      <c r="CN5" s="68"/>
      <c r="CO5" s="68"/>
      <c r="CP5" s="68"/>
      <c r="CQ5" s="68"/>
      <c r="CR5" s="68"/>
      <c r="CS5" s="68"/>
      <c r="CT5" s="68"/>
      <c r="CU5" s="68"/>
      <c r="CV5" s="68"/>
      <c r="CW5" s="68"/>
      <c r="CX5" s="68"/>
      <c r="CY5" s="68"/>
      <c r="CZ5" s="68"/>
      <c r="DA5" s="68"/>
      <c r="DB5" s="68"/>
      <c r="DC5" s="68"/>
      <c r="DD5" s="68"/>
      <c r="DE5" s="68"/>
      <c r="DF5" s="68"/>
      <c r="DG5" s="68"/>
      <c r="DH5" s="68"/>
      <c r="DI5" s="68"/>
      <c r="DJ5" s="68"/>
      <c r="DK5" s="68"/>
      <c r="DL5" s="68"/>
      <c r="DM5" s="68"/>
      <c r="DN5" s="68"/>
      <c r="DO5" s="68"/>
      <c r="DP5" s="68"/>
      <c r="DQ5" s="68"/>
      <c r="DR5" s="68"/>
      <c r="DS5" s="68"/>
      <c r="DT5" s="68"/>
      <c r="DU5" s="68"/>
      <c r="DV5" s="68"/>
      <c r="DW5" s="68"/>
      <c r="DX5" s="68"/>
      <c r="DY5" s="68"/>
      <c r="DZ5" s="68"/>
      <c r="EA5" s="68"/>
      <c r="EB5" s="68"/>
      <c r="EC5" s="68"/>
      <c r="ED5" s="68"/>
      <c r="EE5" s="68"/>
      <c r="EF5" s="68"/>
      <c r="EG5" s="68"/>
      <c r="EH5" s="68"/>
      <c r="EI5" s="68"/>
      <c r="EJ5" s="68"/>
      <c r="EK5" s="68"/>
      <c r="EL5" s="68"/>
      <c r="EM5" s="68"/>
      <c r="EN5" s="68"/>
      <c r="EO5" s="68"/>
      <c r="EP5" s="68"/>
      <c r="EQ5" s="68"/>
      <c r="ER5" s="68"/>
      <c r="ES5" s="68"/>
      <c r="ET5" s="68"/>
      <c r="EU5" s="68"/>
      <c r="EV5" s="68"/>
      <c r="EW5" s="68"/>
      <c r="EX5" s="68"/>
      <c r="EY5" s="68"/>
      <c r="EZ5" s="68"/>
      <c r="FA5" s="68"/>
      <c r="FB5" s="68"/>
      <c r="FC5" s="68"/>
      <c r="FD5" s="68"/>
      <c r="FE5" s="68"/>
      <c r="FF5" s="68"/>
      <c r="FG5" s="68"/>
      <c r="FH5" s="68"/>
      <c r="FI5" s="68"/>
      <c r="FJ5" s="68"/>
      <c r="FK5" s="68"/>
      <c r="FL5" s="68"/>
      <c r="FM5" s="68"/>
      <c r="FN5" s="68"/>
      <c r="FO5" s="68"/>
      <c r="FP5" s="68"/>
      <c r="FQ5" s="68"/>
      <c r="FR5" s="68"/>
      <c r="FS5" s="68"/>
      <c r="FT5" s="68"/>
      <c r="FU5" s="68"/>
      <c r="FV5" s="68"/>
      <c r="FW5" s="68"/>
      <c r="FX5" s="68"/>
      <c r="FY5" s="68"/>
      <c r="FZ5" s="68"/>
      <c r="GA5" s="68"/>
      <c r="GB5" s="68"/>
      <c r="GC5" s="68"/>
      <c r="GD5" s="68"/>
      <c r="GE5" s="68"/>
      <c r="GF5" s="68"/>
      <c r="GG5" s="68"/>
      <c r="GH5" s="68"/>
      <c r="GI5" s="68"/>
      <c r="GJ5" s="68"/>
      <c r="GK5" s="68"/>
      <c r="GL5" s="68"/>
      <c r="GM5" s="68"/>
      <c r="GN5" s="68"/>
      <c r="GO5" s="68"/>
      <c r="GP5" s="68"/>
      <c r="GQ5" s="68"/>
      <c r="GR5" s="68"/>
      <c r="GS5" s="68"/>
      <c r="GT5" s="68"/>
      <c r="GU5" s="68"/>
      <c r="GV5" s="68"/>
      <c r="GW5" s="68"/>
      <c r="GX5" s="68"/>
      <c r="GY5" s="68"/>
      <c r="GZ5" s="68"/>
      <c r="HA5" s="68"/>
      <c r="HB5" s="68"/>
      <c r="HC5" s="68"/>
      <c r="HD5" s="68"/>
      <c r="HE5" s="68"/>
      <c r="HF5" s="68"/>
      <c r="HG5" s="68"/>
      <c r="HH5" s="68"/>
      <c r="HI5" s="68"/>
      <c r="HJ5" s="68"/>
      <c r="HK5" s="68"/>
      <c r="HL5" s="68"/>
      <c r="HM5" s="68"/>
      <c r="HN5" s="68"/>
      <c r="HO5" s="68"/>
      <c r="HP5" s="68"/>
      <c r="HQ5" s="68"/>
      <c r="HR5" s="68"/>
      <c r="HS5" s="68"/>
      <c r="HT5" s="68"/>
      <c r="HU5" s="68"/>
      <c r="HV5" s="68"/>
      <c r="HW5" s="68"/>
      <c r="HX5" s="68"/>
      <c r="HY5" s="68"/>
      <c r="HZ5" s="68"/>
      <c r="IA5" s="68"/>
      <c r="IB5" s="68"/>
      <c r="IC5" s="68"/>
      <c r="ID5" s="68"/>
      <c r="IE5" s="68"/>
      <c r="IF5" s="68"/>
      <c r="IG5" s="68"/>
      <c r="IH5" s="68"/>
      <c r="II5" s="68"/>
      <c r="IJ5" s="68"/>
      <c r="IK5" s="68"/>
      <c r="IL5" s="68"/>
      <c r="IM5" s="68"/>
      <c r="IN5" s="68"/>
      <c r="IO5" s="68"/>
      <c r="IP5" s="68"/>
      <c r="IQ5" s="68"/>
      <c r="IR5" s="68"/>
      <c r="IS5" s="68"/>
      <c r="IT5" s="68"/>
      <c r="IU5" s="68"/>
      <c r="IV5" s="68"/>
      <c r="IW5" s="68"/>
      <c r="IX5" s="68"/>
      <c r="IY5" s="68"/>
      <c r="IZ5" s="68"/>
      <c r="JA5" s="68"/>
      <c r="JB5" s="68"/>
      <c r="JC5" s="68"/>
      <c r="JD5" s="68"/>
      <c r="JE5" s="68"/>
      <c r="JF5" s="68"/>
      <c r="JG5" s="68"/>
      <c r="JH5" s="68"/>
      <c r="JI5" s="68"/>
      <c r="JJ5" s="68"/>
      <c r="JK5" s="68"/>
      <c r="JL5" s="68"/>
      <c r="JM5" s="68"/>
      <c r="JN5" s="68"/>
      <c r="JO5" s="68"/>
      <c r="JP5" s="68"/>
      <c r="JQ5" s="68"/>
      <c r="JR5" s="68"/>
      <c r="JS5" s="68"/>
      <c r="JT5" s="68"/>
      <c r="JU5" s="68"/>
      <c r="JV5" s="68"/>
      <c r="JW5" s="68"/>
      <c r="JX5" s="68"/>
      <c r="JY5" s="68"/>
      <c r="JZ5" s="68"/>
      <c r="KA5" s="68"/>
      <c r="KB5" s="68"/>
      <c r="KC5" s="68"/>
      <c r="KD5" s="68"/>
      <c r="KE5" s="68"/>
      <c r="KF5" s="68"/>
      <c r="KG5" s="68"/>
      <c r="KH5" s="68"/>
      <c r="KI5" s="68"/>
      <c r="KJ5" s="68"/>
      <c r="KK5" s="68"/>
      <c r="KL5" s="68"/>
      <c r="KM5" s="68"/>
      <c r="KN5" s="68"/>
      <c r="KO5" s="68"/>
      <c r="KP5" s="68"/>
      <c r="KQ5" s="68"/>
      <c r="KR5" s="68"/>
      <c r="KS5" s="68"/>
      <c r="KT5" s="68"/>
      <c r="KU5" s="68"/>
      <c r="KV5" s="68"/>
      <c r="KW5" s="68"/>
      <c r="KX5" s="68"/>
      <c r="KY5" s="68"/>
      <c r="KZ5" s="68"/>
      <c r="LA5" s="68"/>
      <c r="LB5" s="68"/>
      <c r="LC5" s="68"/>
      <c r="LD5" s="68"/>
      <c r="LE5" s="68"/>
      <c r="LF5" s="68"/>
      <c r="LG5" s="68"/>
      <c r="LH5" s="68"/>
      <c r="LI5" s="68"/>
      <c r="LJ5" s="68"/>
      <c r="LK5" s="68"/>
      <c r="LL5" s="68"/>
      <c r="LM5" s="68"/>
    </row>
    <row r="6" spans="1:325" s="7" customFormat="1" ht="6.95" customHeight="1">
      <c r="E6" s="72"/>
      <c r="F6" s="72"/>
      <c r="G6" s="72"/>
      <c r="H6" s="72"/>
      <c r="Q6" s="5"/>
      <c r="R6" s="5"/>
      <c r="S6" s="63"/>
      <c r="T6" s="63"/>
      <c r="U6" s="63"/>
      <c r="V6" s="63"/>
      <c r="W6" s="63"/>
      <c r="X6" s="66"/>
      <c r="Y6" s="66"/>
      <c r="Z6" s="63"/>
      <c r="AA6" s="63"/>
      <c r="AB6" s="63"/>
      <c r="AC6" s="63"/>
      <c r="AD6" s="63"/>
      <c r="AE6" s="63"/>
      <c r="AF6" s="63"/>
      <c r="AG6" s="63"/>
      <c r="AH6" s="63"/>
      <c r="AI6" s="63"/>
      <c r="AJ6" s="63"/>
      <c r="AK6" s="63"/>
      <c r="AL6" s="63"/>
      <c r="AM6" s="64"/>
      <c r="AN6" s="64"/>
      <c r="AO6" s="64"/>
      <c r="AP6" s="64"/>
      <c r="AQ6" s="64"/>
      <c r="AR6" s="64"/>
      <c r="AS6" s="64"/>
      <c r="AT6" s="64"/>
      <c r="AU6" s="64"/>
      <c r="AV6" s="63"/>
      <c r="AW6" s="63"/>
      <c r="AX6" s="63"/>
      <c r="AY6" s="63"/>
      <c r="AZ6" s="63"/>
      <c r="BA6" s="63"/>
      <c r="BB6" s="63"/>
      <c r="BC6" s="63"/>
      <c r="BD6" s="63"/>
      <c r="BE6" s="63"/>
      <c r="BF6" s="63"/>
      <c r="BG6" s="63"/>
      <c r="BH6" s="63"/>
      <c r="BI6" s="63"/>
      <c r="BJ6" s="63"/>
      <c r="BK6" s="63"/>
      <c r="BL6" s="63"/>
      <c r="BM6" s="63"/>
      <c r="BN6" s="63"/>
      <c r="BO6" s="63"/>
      <c r="BP6" s="63"/>
      <c r="BQ6" s="63"/>
      <c r="BR6" s="63"/>
      <c r="BS6" s="63"/>
      <c r="BT6" s="63"/>
      <c r="BU6" s="63"/>
      <c r="BV6" s="63"/>
      <c r="BW6" s="63"/>
      <c r="BX6" s="63"/>
      <c r="BY6" s="63"/>
      <c r="BZ6" s="63"/>
      <c r="CA6" s="63"/>
      <c r="CB6" s="63"/>
      <c r="CC6" s="63"/>
      <c r="CD6" s="63"/>
      <c r="CE6" s="63"/>
      <c r="CF6" s="63"/>
      <c r="CG6" s="63"/>
      <c r="CH6" s="63"/>
      <c r="CI6" s="63"/>
      <c r="CJ6" s="63"/>
      <c r="CK6" s="63"/>
      <c r="CL6" s="63"/>
      <c r="CM6" s="63"/>
      <c r="CN6" s="63"/>
      <c r="CO6" s="63"/>
      <c r="CP6" s="63"/>
      <c r="CQ6" s="63"/>
      <c r="CR6" s="63"/>
      <c r="CS6" s="63"/>
      <c r="CT6" s="63"/>
      <c r="CU6" s="63"/>
      <c r="CV6" s="63"/>
      <c r="CW6" s="63"/>
      <c r="CX6" s="63"/>
      <c r="CY6" s="63"/>
      <c r="CZ6" s="63"/>
      <c r="DA6" s="63"/>
      <c r="DB6" s="63"/>
      <c r="DC6" s="63"/>
      <c r="DD6" s="63"/>
      <c r="DE6" s="63"/>
      <c r="DF6" s="63"/>
      <c r="DG6" s="63"/>
      <c r="DH6" s="63"/>
      <c r="DI6" s="63"/>
      <c r="DJ6" s="63"/>
      <c r="DK6" s="63"/>
      <c r="DL6" s="63"/>
      <c r="DM6" s="63"/>
      <c r="DN6" s="63"/>
      <c r="DO6" s="63"/>
      <c r="DP6" s="63"/>
      <c r="DQ6" s="63"/>
      <c r="DR6" s="63"/>
      <c r="DS6" s="63"/>
      <c r="DT6" s="63"/>
      <c r="DU6" s="63"/>
      <c r="DV6" s="63"/>
      <c r="DW6" s="63"/>
      <c r="DX6" s="63"/>
      <c r="DY6" s="63"/>
      <c r="DZ6" s="63"/>
      <c r="EA6" s="63"/>
      <c r="EB6" s="63"/>
      <c r="EC6" s="63"/>
      <c r="ED6" s="63"/>
      <c r="EE6" s="63"/>
      <c r="EF6" s="63"/>
      <c r="EG6" s="63"/>
      <c r="EH6" s="63"/>
      <c r="EI6" s="63"/>
      <c r="EJ6" s="63"/>
      <c r="EK6" s="63"/>
      <c r="EL6" s="63"/>
      <c r="EM6" s="63"/>
      <c r="EN6" s="63"/>
      <c r="EO6" s="63"/>
      <c r="EP6" s="63"/>
      <c r="EQ6" s="63"/>
      <c r="ER6" s="63"/>
      <c r="ES6" s="63"/>
      <c r="ET6" s="63"/>
      <c r="EU6" s="63"/>
      <c r="EV6" s="63"/>
      <c r="EW6" s="63"/>
      <c r="EX6" s="63"/>
      <c r="EY6" s="63"/>
      <c r="EZ6" s="63"/>
      <c r="FA6" s="63"/>
      <c r="FB6" s="63"/>
      <c r="FC6" s="63"/>
      <c r="FD6" s="63"/>
      <c r="FE6" s="63"/>
      <c r="FF6" s="63"/>
      <c r="FG6" s="63"/>
      <c r="FH6" s="63"/>
      <c r="FI6" s="63"/>
      <c r="FJ6" s="63"/>
      <c r="FK6" s="63"/>
      <c r="FL6" s="63"/>
      <c r="FM6" s="63"/>
      <c r="FN6" s="63"/>
      <c r="FO6" s="63"/>
      <c r="FP6" s="63"/>
      <c r="FQ6" s="63"/>
      <c r="FR6" s="63"/>
      <c r="FS6" s="63"/>
      <c r="FT6" s="63"/>
      <c r="FU6" s="63"/>
      <c r="FV6" s="63"/>
      <c r="FW6" s="63"/>
      <c r="FX6" s="63"/>
      <c r="FY6" s="63"/>
      <c r="FZ6" s="63"/>
      <c r="GA6" s="63"/>
      <c r="GB6" s="63"/>
      <c r="GC6" s="63"/>
      <c r="GD6" s="63"/>
      <c r="GE6" s="63"/>
      <c r="GF6" s="63"/>
      <c r="GG6" s="63"/>
      <c r="GH6" s="63"/>
      <c r="GI6" s="63"/>
      <c r="GJ6" s="63"/>
      <c r="GK6" s="63"/>
      <c r="GL6" s="63"/>
      <c r="GM6" s="63"/>
      <c r="GN6" s="63"/>
      <c r="GO6" s="63"/>
      <c r="GP6" s="63"/>
      <c r="GQ6" s="63"/>
      <c r="GR6" s="63"/>
      <c r="GS6" s="63"/>
      <c r="GT6" s="63"/>
      <c r="GU6" s="63"/>
      <c r="GV6" s="63"/>
      <c r="GW6" s="63"/>
      <c r="GX6" s="63"/>
      <c r="GY6" s="63"/>
      <c r="GZ6" s="63"/>
      <c r="HA6" s="63"/>
      <c r="HB6" s="63"/>
      <c r="HC6" s="63"/>
      <c r="HD6" s="63"/>
      <c r="HE6" s="63"/>
      <c r="HF6" s="63"/>
      <c r="HG6" s="63"/>
      <c r="HH6" s="63"/>
      <c r="HI6" s="63"/>
      <c r="HJ6" s="63"/>
      <c r="HK6" s="63"/>
      <c r="HL6" s="63"/>
      <c r="HM6" s="63"/>
      <c r="HN6" s="63"/>
      <c r="HO6" s="63"/>
      <c r="HP6" s="63"/>
      <c r="HQ6" s="63"/>
      <c r="HR6" s="63"/>
      <c r="HS6" s="63"/>
      <c r="HT6" s="63"/>
      <c r="HU6" s="63"/>
      <c r="HV6" s="63"/>
      <c r="HW6" s="63"/>
      <c r="HX6" s="63"/>
      <c r="HY6" s="63"/>
      <c r="HZ6" s="63"/>
      <c r="IA6" s="63"/>
      <c r="IB6" s="63"/>
      <c r="IC6" s="63"/>
      <c r="ID6" s="63"/>
      <c r="IE6" s="63"/>
      <c r="IF6" s="63"/>
      <c r="IG6" s="63"/>
      <c r="IH6" s="63"/>
      <c r="II6" s="63"/>
      <c r="IJ6" s="63"/>
      <c r="IK6" s="63"/>
      <c r="IL6" s="63"/>
      <c r="IM6" s="63"/>
      <c r="IN6" s="63"/>
      <c r="IO6" s="63"/>
      <c r="IP6" s="63"/>
      <c r="IQ6" s="63"/>
      <c r="IR6" s="63"/>
      <c r="IS6" s="63"/>
      <c r="IT6" s="63"/>
      <c r="IU6" s="63"/>
      <c r="IV6" s="63"/>
      <c r="IW6" s="63"/>
      <c r="IX6" s="63"/>
      <c r="IY6" s="63"/>
      <c r="IZ6" s="63"/>
      <c r="JA6" s="63"/>
      <c r="JB6" s="63"/>
      <c r="JC6" s="63"/>
      <c r="JD6" s="63"/>
      <c r="JE6" s="63"/>
      <c r="JF6" s="63"/>
      <c r="JG6" s="63"/>
      <c r="JH6" s="63"/>
      <c r="JI6" s="63"/>
      <c r="JJ6" s="63"/>
      <c r="JK6" s="63"/>
      <c r="JL6" s="63"/>
      <c r="JM6" s="63"/>
      <c r="JN6" s="63"/>
      <c r="JO6" s="63"/>
      <c r="JP6" s="63"/>
      <c r="JQ6" s="63"/>
      <c r="JR6" s="63"/>
      <c r="JS6" s="63"/>
      <c r="JT6" s="63"/>
      <c r="JU6" s="63"/>
      <c r="JV6" s="63"/>
      <c r="JW6" s="63"/>
      <c r="JX6" s="63"/>
      <c r="JY6" s="63"/>
      <c r="JZ6" s="63"/>
      <c r="KA6" s="63"/>
      <c r="KB6" s="63"/>
      <c r="KC6" s="63"/>
      <c r="KD6" s="63"/>
      <c r="KE6" s="63"/>
      <c r="KF6" s="63"/>
      <c r="KG6" s="63"/>
      <c r="KH6" s="63"/>
      <c r="KI6" s="63"/>
      <c r="KJ6" s="63"/>
      <c r="KK6" s="63"/>
      <c r="KL6" s="63"/>
      <c r="KM6" s="63"/>
      <c r="KN6" s="63"/>
      <c r="KO6" s="63"/>
      <c r="KP6" s="63"/>
      <c r="KQ6" s="63"/>
      <c r="KR6" s="63"/>
      <c r="KS6" s="63"/>
      <c r="KT6" s="63"/>
      <c r="KU6" s="63"/>
      <c r="KV6" s="63"/>
      <c r="KW6" s="63"/>
      <c r="KX6" s="63"/>
      <c r="KY6" s="63"/>
      <c r="KZ6" s="63"/>
      <c r="LA6" s="63"/>
      <c r="LB6" s="63"/>
      <c r="LC6" s="63"/>
      <c r="LD6" s="63"/>
      <c r="LE6" s="63"/>
      <c r="LF6" s="63"/>
      <c r="LG6" s="63"/>
      <c r="LH6" s="63"/>
      <c r="LI6" s="63"/>
      <c r="LJ6" s="63"/>
      <c r="LK6" s="63"/>
      <c r="LL6" s="63"/>
      <c r="LM6" s="63"/>
    </row>
    <row r="7" spans="1:325" ht="17.100000000000001" thickBot="1"/>
    <row r="8" spans="1:325" ht="24" customHeight="1" thickBot="1">
      <c r="B8" s="103" t="s">
        <v>110</v>
      </c>
      <c r="F8" s="723" t="s">
        <v>10</v>
      </c>
      <c r="G8" s="724"/>
      <c r="H8" s="725"/>
      <c r="J8" s="732" t="s">
        <v>11</v>
      </c>
      <c r="K8" s="733"/>
      <c r="L8" s="734"/>
    </row>
    <row r="9" spans="1:325" ht="17.100000000000001" thickBot="1"/>
    <row r="10" spans="1:325" ht="36.950000000000003" customHeight="1">
      <c r="B10" s="51"/>
      <c r="C10" s="721" t="s">
        <v>111</v>
      </c>
      <c r="D10" s="721"/>
      <c r="E10" s="721"/>
      <c r="F10" s="721"/>
      <c r="G10" s="721"/>
      <c r="H10" s="721"/>
      <c r="I10" s="721"/>
      <c r="J10" s="721"/>
      <c r="K10" s="667"/>
      <c r="L10" s="667"/>
      <c r="M10" s="667"/>
      <c r="N10" s="667"/>
      <c r="O10" s="52"/>
      <c r="P10" s="74"/>
      <c r="Q10" s="75"/>
      <c r="R10" s="1"/>
      <c r="S10" s="1"/>
      <c r="T10" s="1"/>
      <c r="U10" s="1"/>
      <c r="V10" s="1"/>
      <c r="W10" s="1"/>
      <c r="X10" s="1"/>
      <c r="Y10" s="1"/>
      <c r="Z10" s="1"/>
      <c r="AD10" s="1"/>
      <c r="AE10" s="1"/>
      <c r="AF10" s="1"/>
    </row>
    <row r="11" spans="1:325" ht="12" customHeight="1">
      <c r="B11" s="76"/>
      <c r="C11" s="75"/>
      <c r="D11" s="714"/>
      <c r="E11" s="714"/>
      <c r="F11" s="714"/>
      <c r="G11" s="714"/>
      <c r="H11" s="714"/>
      <c r="I11" s="714"/>
      <c r="J11" s="714"/>
      <c r="K11" s="714"/>
      <c r="L11" s="714"/>
      <c r="M11" s="714"/>
      <c r="N11" s="714"/>
      <c r="O11" s="77"/>
      <c r="P11" s="55"/>
      <c r="Q11" s="75"/>
      <c r="R11" s="1"/>
      <c r="S11" s="1"/>
      <c r="T11" s="1"/>
      <c r="U11" s="1"/>
      <c r="V11" s="1"/>
      <c r="W11" s="1"/>
      <c r="X11" s="1"/>
      <c r="Y11" s="1"/>
      <c r="Z11" s="1"/>
      <c r="AD11" s="1"/>
      <c r="AE11" s="77"/>
    </row>
    <row r="12" spans="1:325" s="78" customFormat="1" ht="30" customHeight="1" thickBot="1">
      <c r="B12" s="79"/>
      <c r="D12" s="78" t="s">
        <v>112</v>
      </c>
      <c r="I12" s="274"/>
      <c r="P12" s="80"/>
      <c r="R12" s="1"/>
      <c r="S12" s="1"/>
      <c r="T12" s="1"/>
      <c r="U12" s="1"/>
      <c r="V12" s="1"/>
      <c r="W12" s="1"/>
      <c r="X12" s="1"/>
      <c r="Y12" s="1"/>
      <c r="Z12" s="1"/>
      <c r="AA12" s="1"/>
      <c r="AB12" s="1"/>
      <c r="AC12" s="1"/>
      <c r="AD12" s="1"/>
      <c r="AH12" s="1"/>
      <c r="AI12" s="1"/>
      <c r="AJ12" s="1"/>
      <c r="AK12" s="1"/>
      <c r="AL12" s="1"/>
      <c r="AM12" s="1"/>
      <c r="AN12" s="1"/>
      <c r="AO12" s="1"/>
      <c r="AP12" s="1"/>
      <c r="AQ12" s="1"/>
      <c r="AR12" s="1"/>
      <c r="AS12" s="1"/>
    </row>
    <row r="13" spans="1:325" ht="33.950000000000003" customHeight="1" thickBot="1">
      <c r="B13" s="54"/>
      <c r="D13" s="729"/>
      <c r="E13" s="730"/>
      <c r="F13" s="730"/>
      <c r="G13" s="730"/>
      <c r="H13" s="730"/>
      <c r="I13" s="730"/>
      <c r="J13" s="730"/>
      <c r="K13" s="730"/>
      <c r="L13" s="730"/>
      <c r="M13" s="730"/>
      <c r="N13" s="731"/>
      <c r="P13" s="55"/>
      <c r="R13" s="1"/>
      <c r="S13" s="1"/>
      <c r="T13" s="1"/>
      <c r="U13" s="1"/>
      <c r="V13" s="1"/>
      <c r="W13" s="1"/>
      <c r="X13" s="1"/>
      <c r="Y13" s="1"/>
      <c r="Z13" s="1"/>
      <c r="AD13" s="1"/>
      <c r="AH13" s="1"/>
      <c r="AI13" s="1"/>
      <c r="AJ13" s="1"/>
      <c r="AK13" s="1"/>
      <c r="AL13" s="1"/>
      <c r="AM13" s="1"/>
      <c r="AN13" s="1"/>
      <c r="AO13" s="1"/>
      <c r="AP13" s="1"/>
      <c r="AQ13" s="1"/>
      <c r="AR13" s="1"/>
      <c r="AS13" s="1"/>
    </row>
    <row r="14" spans="1:325">
      <c r="B14" s="54"/>
      <c r="P14" s="55"/>
      <c r="R14" s="1"/>
      <c r="S14" s="1"/>
      <c r="T14" s="1"/>
      <c r="U14" s="1"/>
      <c r="V14" s="1"/>
      <c r="W14" s="1"/>
      <c r="X14" s="1"/>
      <c r="Y14" s="1"/>
      <c r="Z14" s="1"/>
      <c r="AD14" s="1"/>
      <c r="AH14" s="1"/>
      <c r="AI14" s="1"/>
      <c r="AJ14" s="1"/>
      <c r="AK14" s="1"/>
      <c r="AL14" s="1"/>
      <c r="AM14" s="1"/>
      <c r="AN14" s="1"/>
      <c r="AO14" s="1"/>
      <c r="AP14" s="1"/>
      <c r="AQ14" s="1"/>
      <c r="AR14" s="1"/>
      <c r="AS14" s="1"/>
    </row>
    <row r="15" spans="1:325" s="78" customFormat="1" ht="27.95" customHeight="1" thickBot="1">
      <c r="B15" s="79"/>
      <c r="D15" s="78" t="s">
        <v>113</v>
      </c>
      <c r="H15" s="274"/>
      <c r="P15" s="80"/>
      <c r="R15" s="1"/>
      <c r="S15" s="1"/>
      <c r="T15" s="1"/>
      <c r="U15" s="1"/>
      <c r="V15" s="1"/>
      <c r="W15" s="1"/>
      <c r="X15" s="1"/>
      <c r="Y15" s="1"/>
      <c r="Z15" s="1"/>
      <c r="AA15" s="1"/>
      <c r="AB15" s="1"/>
      <c r="AC15" s="1"/>
      <c r="AD15" s="1"/>
      <c r="AH15" s="1"/>
      <c r="AI15" s="1"/>
      <c r="AJ15" s="1"/>
      <c r="AK15" s="1"/>
      <c r="AL15" s="1"/>
      <c r="AM15" s="1"/>
      <c r="AN15" s="1"/>
      <c r="AO15" s="1"/>
      <c r="AP15" s="1"/>
      <c r="AQ15" s="1"/>
      <c r="AR15" s="1"/>
      <c r="AS15" s="1"/>
    </row>
    <row r="16" spans="1:325" ht="36" customHeight="1" thickBot="1">
      <c r="B16" s="54"/>
      <c r="D16" s="729"/>
      <c r="E16" s="730"/>
      <c r="F16" s="730"/>
      <c r="G16" s="730"/>
      <c r="H16" s="730"/>
      <c r="I16" s="730"/>
      <c r="J16" s="730"/>
      <c r="K16" s="730"/>
      <c r="L16" s="730"/>
      <c r="M16" s="730"/>
      <c r="N16" s="731"/>
      <c r="P16" s="55"/>
      <c r="R16" s="1"/>
      <c r="S16" s="1"/>
      <c r="T16" s="1"/>
      <c r="U16" s="1"/>
      <c r="V16" s="1"/>
      <c r="W16" s="1"/>
      <c r="X16" s="1"/>
      <c r="Y16" s="1"/>
      <c r="Z16" s="1"/>
      <c r="AD16" s="1"/>
      <c r="AH16" s="1"/>
      <c r="AI16" s="1"/>
      <c r="AJ16" s="1"/>
      <c r="AK16" s="1"/>
      <c r="AL16" s="1"/>
      <c r="AM16" s="1"/>
      <c r="AN16" s="1"/>
      <c r="AO16" s="1"/>
      <c r="AP16" s="1"/>
      <c r="AQ16" s="1"/>
      <c r="AR16" s="1"/>
      <c r="AS16" s="1"/>
    </row>
    <row r="17" spans="2:45">
      <c r="B17" s="54"/>
      <c r="P17" s="55"/>
      <c r="R17" s="1"/>
      <c r="S17" s="1"/>
      <c r="T17" s="1"/>
      <c r="U17" s="1"/>
      <c r="V17" s="1"/>
      <c r="W17" s="1"/>
      <c r="X17" s="1"/>
      <c r="Y17" s="1"/>
      <c r="Z17" s="1"/>
      <c r="AD17" s="1"/>
      <c r="AH17" s="1"/>
      <c r="AI17" s="1"/>
      <c r="AJ17" s="1"/>
      <c r="AK17" s="1"/>
      <c r="AL17" s="1"/>
      <c r="AM17" s="1"/>
      <c r="AN17" s="1"/>
      <c r="AO17" s="1"/>
      <c r="AP17" s="1"/>
      <c r="AQ17" s="1"/>
      <c r="AR17" s="1"/>
      <c r="AS17" s="1"/>
    </row>
    <row r="18" spans="2:45" s="81" customFormat="1" ht="26.25" customHeight="1" thickBot="1">
      <c r="B18" s="82"/>
      <c r="D18" s="78" t="s">
        <v>114</v>
      </c>
      <c r="F18" s="274"/>
      <c r="P18" s="83"/>
      <c r="R18" s="1"/>
      <c r="S18" s="1"/>
      <c r="T18" s="1"/>
      <c r="U18" s="1"/>
      <c r="V18" s="1"/>
      <c r="W18" s="1"/>
      <c r="X18" s="1"/>
      <c r="Y18" s="1"/>
      <c r="Z18" s="1"/>
      <c r="AA18" s="1"/>
      <c r="AB18" s="1"/>
      <c r="AC18" s="1"/>
      <c r="AD18" s="1"/>
      <c r="AH18" s="1"/>
      <c r="AI18" s="1"/>
      <c r="AJ18" s="1"/>
      <c r="AK18" s="1"/>
      <c r="AL18" s="1"/>
      <c r="AM18" s="1"/>
      <c r="AN18" s="1"/>
      <c r="AO18" s="1"/>
      <c r="AP18" s="1"/>
      <c r="AQ18" s="1"/>
      <c r="AR18" s="1"/>
      <c r="AS18" s="1"/>
    </row>
    <row r="19" spans="2:45" ht="33.950000000000003" customHeight="1" thickBot="1">
      <c r="B19" s="54"/>
      <c r="D19" s="729"/>
      <c r="E19" s="730"/>
      <c r="F19" s="730"/>
      <c r="G19" s="730"/>
      <c r="H19" s="730"/>
      <c r="I19" s="730"/>
      <c r="J19" s="730"/>
      <c r="K19" s="730"/>
      <c r="L19" s="730"/>
      <c r="M19" s="730"/>
      <c r="N19" s="731"/>
      <c r="P19" s="55"/>
      <c r="R19" s="1"/>
      <c r="S19" s="1"/>
      <c r="T19" s="1"/>
      <c r="U19" s="1"/>
      <c r="V19" s="1"/>
      <c r="W19" s="1"/>
      <c r="X19" s="1"/>
      <c r="Y19" s="1"/>
      <c r="Z19" s="1"/>
      <c r="AD19" s="1"/>
      <c r="AH19" s="1"/>
      <c r="AI19" s="1"/>
      <c r="AJ19" s="1"/>
      <c r="AK19" s="1"/>
      <c r="AL19" s="1"/>
      <c r="AM19" s="1"/>
      <c r="AN19" s="1"/>
      <c r="AO19" s="1"/>
      <c r="AP19" s="1"/>
      <c r="AQ19" s="1"/>
      <c r="AR19" s="1"/>
      <c r="AS19" s="1"/>
    </row>
    <row r="20" spans="2:45">
      <c r="B20" s="54"/>
      <c r="P20" s="55"/>
      <c r="R20" s="1"/>
      <c r="S20" s="1"/>
      <c r="T20" s="1"/>
      <c r="U20" s="1"/>
      <c r="V20" s="1"/>
      <c r="W20" s="1"/>
      <c r="X20" s="1"/>
      <c r="Y20" s="1"/>
      <c r="Z20" s="1"/>
      <c r="AD20" s="1"/>
      <c r="AH20" s="1"/>
      <c r="AI20" s="1"/>
      <c r="AJ20" s="1"/>
      <c r="AK20" s="1"/>
      <c r="AL20" s="1"/>
      <c r="AM20" s="1"/>
      <c r="AN20" s="1"/>
      <c r="AO20" s="1"/>
      <c r="AP20" s="1"/>
      <c r="AQ20" s="1"/>
      <c r="AR20" s="1"/>
      <c r="AS20" s="1"/>
    </row>
    <row r="21" spans="2:45" ht="18.95" thickBot="1">
      <c r="B21" s="54"/>
      <c r="D21" s="149" t="s">
        <v>115</v>
      </c>
      <c r="E21" s="149"/>
      <c r="F21" s="274"/>
      <c r="H21" s="149"/>
      <c r="I21" s="149"/>
      <c r="J21" s="149" t="s">
        <v>116</v>
      </c>
      <c r="M21" s="274"/>
      <c r="P21" s="55"/>
      <c r="R21" s="1"/>
      <c r="S21" s="1"/>
      <c r="T21" s="1"/>
      <c r="U21" s="1"/>
      <c r="V21" s="1"/>
      <c r="W21" s="1"/>
      <c r="X21" s="1"/>
      <c r="Y21" s="1"/>
      <c r="Z21" s="1"/>
      <c r="AD21" s="1"/>
      <c r="AH21" s="1"/>
      <c r="AI21" s="1"/>
      <c r="AJ21" s="1"/>
      <c r="AK21" s="1"/>
      <c r="AL21" s="1"/>
      <c r="AM21" s="1"/>
      <c r="AN21" s="1"/>
      <c r="AO21" s="1"/>
      <c r="AP21" s="1"/>
      <c r="AQ21" s="1"/>
      <c r="AR21" s="1"/>
      <c r="AS21" s="1"/>
    </row>
    <row r="22" spans="2:45" ht="36" customHeight="1" thickBot="1">
      <c r="B22" s="54"/>
      <c r="D22" s="729"/>
      <c r="E22" s="730"/>
      <c r="F22" s="731"/>
      <c r="J22" s="726"/>
      <c r="K22" s="727"/>
      <c r="L22" s="727"/>
      <c r="M22" s="728"/>
      <c r="P22" s="55"/>
      <c r="R22" s="1"/>
      <c r="S22" s="1"/>
      <c r="T22" s="1"/>
      <c r="U22" s="1"/>
      <c r="V22" s="1"/>
      <c r="W22" s="1"/>
      <c r="X22" s="1"/>
      <c r="Y22" s="1"/>
      <c r="Z22" s="1"/>
      <c r="AD22" s="1"/>
      <c r="AH22" s="1"/>
      <c r="AI22" s="1"/>
      <c r="AJ22" s="1"/>
      <c r="AK22" s="1"/>
      <c r="AL22" s="1"/>
      <c r="AM22" s="1"/>
      <c r="AN22" s="1"/>
      <c r="AO22" s="1"/>
      <c r="AP22" s="1"/>
      <c r="AQ22" s="1"/>
      <c r="AR22" s="1"/>
      <c r="AS22" s="1"/>
    </row>
    <row r="23" spans="2:45" ht="6.95" customHeight="1">
      <c r="B23" s="54"/>
      <c r="D23" s="189"/>
      <c r="E23" s="189"/>
      <c r="F23" s="189"/>
      <c r="J23" s="189"/>
      <c r="K23" s="189"/>
      <c r="L23" s="189"/>
      <c r="M23" s="189"/>
      <c r="P23" s="55"/>
      <c r="R23" s="1"/>
      <c r="S23" s="1"/>
      <c r="T23" s="1"/>
      <c r="U23" s="1"/>
      <c r="V23" s="1"/>
      <c r="W23" s="1"/>
      <c r="X23" s="1"/>
      <c r="Y23" s="1"/>
      <c r="Z23" s="1"/>
      <c r="AD23" s="1"/>
      <c r="AH23" s="1"/>
      <c r="AI23" s="1"/>
      <c r="AJ23" s="1"/>
      <c r="AK23" s="1"/>
      <c r="AL23" s="1"/>
      <c r="AM23" s="1"/>
      <c r="AN23" s="1"/>
      <c r="AO23" s="1"/>
      <c r="AP23" s="1"/>
      <c r="AQ23" s="1"/>
      <c r="AR23" s="1"/>
      <c r="AS23" s="1"/>
    </row>
    <row r="24" spans="2:45" s="81" customFormat="1" ht="33.950000000000003" customHeight="1" thickBot="1">
      <c r="B24" s="82"/>
      <c r="D24" s="78" t="s">
        <v>117</v>
      </c>
      <c r="E24" s="78"/>
      <c r="F24" s="78"/>
      <c r="G24" s="78"/>
      <c r="H24" s="81" t="s">
        <v>118</v>
      </c>
      <c r="P24" s="83"/>
      <c r="AH24" s="102"/>
      <c r="AI24" s="102"/>
      <c r="AJ24" s="102"/>
      <c r="AK24" s="102"/>
      <c r="AL24" s="102"/>
      <c r="AM24" s="102"/>
      <c r="AN24" s="102"/>
      <c r="AO24" s="102"/>
      <c r="AP24" s="102"/>
      <c r="AQ24" s="102"/>
      <c r="AR24" s="102"/>
      <c r="AS24" s="102"/>
    </row>
    <row r="25" spans="2:45" ht="17.100000000000001" thickBot="1">
      <c r="B25" s="54"/>
      <c r="D25" s="277"/>
      <c r="E25" s="5" t="s">
        <v>119</v>
      </c>
      <c r="H25" s="277"/>
      <c r="I25" s="5" t="s">
        <v>120</v>
      </c>
      <c r="P25" s="55"/>
    </row>
    <row r="26" spans="2:45" ht="12.95" customHeight="1">
      <c r="B26" s="54"/>
      <c r="P26" s="55"/>
    </row>
    <row r="27" spans="2:45" s="84" customFormat="1" ht="33" customHeight="1" thickBot="1">
      <c r="B27" s="85"/>
      <c r="D27" s="86" t="s">
        <v>121</v>
      </c>
      <c r="P27" s="55"/>
      <c r="Q27" s="78"/>
      <c r="R27" s="78"/>
      <c r="S27" s="78"/>
    </row>
    <row r="28" spans="2:45" ht="35.25" customHeight="1" thickBot="1">
      <c r="B28" s="54"/>
      <c r="D28" s="718"/>
      <c r="E28" s="716"/>
      <c r="F28" s="716"/>
      <c r="G28" s="717"/>
      <c r="P28" s="55"/>
    </row>
    <row r="29" spans="2:45" ht="9" customHeight="1">
      <c r="B29" s="54"/>
      <c r="P29" s="55"/>
    </row>
    <row r="30" spans="2:45" ht="174" customHeight="1">
      <c r="B30" s="54"/>
      <c r="D30" s="708" t="s">
        <v>122</v>
      </c>
      <c r="E30" s="708"/>
      <c r="F30" s="708"/>
      <c r="G30" s="708"/>
      <c r="H30" s="708"/>
      <c r="I30" s="708"/>
      <c r="J30" s="708"/>
      <c r="K30" s="708"/>
      <c r="L30" s="708"/>
      <c r="M30" s="708"/>
      <c r="N30" s="708"/>
      <c r="P30" s="55"/>
      <c r="R30" s="682"/>
      <c r="S30" s="682"/>
      <c r="T30" s="682"/>
      <c r="U30" s="682"/>
      <c r="V30" s="682"/>
      <c r="W30" s="682"/>
      <c r="X30" s="682"/>
      <c r="Y30" s="682"/>
      <c r="Z30" s="682"/>
    </row>
    <row r="31" spans="2:45" ht="29.1" customHeight="1" thickBot="1">
      <c r="B31" s="54"/>
      <c r="C31" s="86" t="s">
        <v>123</v>
      </c>
      <c r="D31" s="86"/>
      <c r="E31" s="665"/>
      <c r="F31" s="665"/>
      <c r="G31" s="665"/>
      <c r="H31" s="665"/>
      <c r="I31" s="665"/>
      <c r="J31" s="665"/>
      <c r="K31" s="665"/>
      <c r="L31" s="665"/>
      <c r="M31" s="665"/>
      <c r="N31" s="665"/>
      <c r="P31" s="55"/>
      <c r="R31" s="682"/>
      <c r="S31" s="682"/>
      <c r="T31" s="682"/>
      <c r="U31" s="682"/>
      <c r="V31" s="682"/>
      <c r="W31" s="682"/>
      <c r="X31" s="682"/>
      <c r="Y31" s="682"/>
      <c r="Z31" s="682"/>
    </row>
    <row r="32" spans="2:45" ht="35.1" customHeight="1" thickBot="1">
      <c r="B32" s="54"/>
      <c r="C32" s="86"/>
      <c r="D32" s="709"/>
      <c r="E32" s="710"/>
      <c r="F32" s="710"/>
      <c r="G32" s="711"/>
      <c r="H32" s="665"/>
      <c r="I32" s="665"/>
      <c r="J32" s="665"/>
      <c r="K32" s="665"/>
      <c r="L32" s="665"/>
      <c r="M32" s="665"/>
      <c r="N32" s="665"/>
      <c r="P32" s="55"/>
      <c r="R32" s="682"/>
      <c r="S32" s="682"/>
      <c r="T32" s="682"/>
      <c r="U32" s="682"/>
      <c r="V32" s="682"/>
      <c r="W32" s="682"/>
      <c r="X32" s="682"/>
      <c r="Y32" s="682"/>
      <c r="Z32" s="682"/>
    </row>
    <row r="33" spans="2:32" ht="12" customHeight="1" thickBot="1">
      <c r="B33" s="87"/>
      <c r="C33" s="88"/>
      <c r="D33" s="88"/>
      <c r="E33" s="88"/>
      <c r="F33" s="88"/>
      <c r="G33" s="88"/>
      <c r="H33" s="88"/>
      <c r="I33" s="88"/>
      <c r="J33" s="88"/>
      <c r="K33" s="88"/>
      <c r="L33" s="88"/>
      <c r="M33" s="88"/>
      <c r="N33" s="88"/>
      <c r="O33" s="88"/>
      <c r="P33" s="89"/>
    </row>
    <row r="34" spans="2:32" ht="17.100000000000001" thickBot="1"/>
    <row r="35" spans="2:32" ht="42.95" customHeight="1">
      <c r="B35" s="51"/>
      <c r="C35" s="721" t="s">
        <v>124</v>
      </c>
      <c r="D35" s="721"/>
      <c r="E35" s="721"/>
      <c r="F35" s="721"/>
      <c r="G35" s="721"/>
      <c r="H35" s="721"/>
      <c r="I35" s="721"/>
      <c r="J35" s="721"/>
      <c r="K35" s="721"/>
      <c r="L35" s="667"/>
      <c r="M35" s="667"/>
      <c r="N35" s="667"/>
      <c r="O35" s="52"/>
      <c r="P35" s="74"/>
    </row>
    <row r="36" spans="2:32">
      <c r="B36" s="54"/>
      <c r="P36" s="55"/>
    </row>
    <row r="37" spans="2:32" ht="18.95" thickBot="1">
      <c r="B37" s="54"/>
      <c r="D37" s="78" t="s">
        <v>125</v>
      </c>
      <c r="E37" s="78"/>
      <c r="F37" s="78"/>
      <c r="G37" s="78"/>
      <c r="H37" s="78"/>
      <c r="I37" s="78"/>
      <c r="J37" s="78"/>
      <c r="K37" s="78"/>
      <c r="L37" s="78"/>
      <c r="M37" s="78"/>
      <c r="N37" s="78"/>
      <c r="P37" s="55"/>
    </row>
    <row r="38" spans="2:32" ht="38.25" customHeight="1" thickBot="1">
      <c r="B38" s="54"/>
      <c r="D38" s="718"/>
      <c r="E38" s="716"/>
      <c r="F38" s="716"/>
      <c r="G38" s="719"/>
      <c r="H38" s="719"/>
      <c r="I38" s="719"/>
      <c r="J38" s="719"/>
      <c r="K38" s="719"/>
      <c r="L38" s="719"/>
      <c r="M38" s="719"/>
      <c r="N38" s="720"/>
      <c r="P38" s="55"/>
    </row>
    <row r="39" spans="2:32">
      <c r="B39" s="54"/>
      <c r="G39" s="276"/>
      <c r="H39" s="276"/>
      <c r="I39" s="276"/>
      <c r="J39" s="276"/>
      <c r="K39" s="276"/>
      <c r="L39" s="276"/>
      <c r="M39" s="276"/>
      <c r="N39" s="276"/>
      <c r="P39" s="55"/>
    </row>
    <row r="40" spans="2:32" ht="18.95" thickBot="1">
      <c r="B40" s="54"/>
      <c r="D40" s="78" t="s">
        <v>126</v>
      </c>
      <c r="E40" s="78"/>
      <c r="F40" s="78"/>
      <c r="G40" s="78"/>
      <c r="H40" s="78"/>
      <c r="I40" s="78"/>
      <c r="J40" s="78"/>
      <c r="K40" s="78"/>
      <c r="L40" s="78"/>
      <c r="M40" s="78"/>
      <c r="N40" s="78"/>
      <c r="P40" s="55"/>
    </row>
    <row r="41" spans="2:32" ht="38.25" customHeight="1" thickBot="1">
      <c r="B41" s="54"/>
      <c r="D41" s="715"/>
      <c r="E41" s="716"/>
      <c r="F41" s="716"/>
      <c r="G41" s="716"/>
      <c r="H41" s="716"/>
      <c r="I41" s="716"/>
      <c r="J41" s="716"/>
      <c r="K41" s="716"/>
      <c r="L41" s="716"/>
      <c r="M41" s="716"/>
      <c r="N41" s="717"/>
      <c r="P41" s="55"/>
    </row>
    <row r="42" spans="2:32" ht="17.25" customHeight="1" thickBot="1">
      <c r="B42" s="87"/>
      <c r="C42" s="88"/>
      <c r="D42" s="88"/>
      <c r="E42" s="88"/>
      <c r="F42" s="88"/>
      <c r="G42" s="88"/>
      <c r="H42" s="88"/>
      <c r="I42" s="88"/>
      <c r="J42" s="88"/>
      <c r="K42" s="88"/>
      <c r="L42" s="88"/>
      <c r="M42" s="88"/>
      <c r="N42" s="88"/>
      <c r="O42" s="88"/>
      <c r="P42" s="89"/>
    </row>
    <row r="43" spans="2:32" ht="18" customHeight="1" thickBot="1">
      <c r="F43" s="90"/>
      <c r="G43" s="90"/>
      <c r="H43" s="90"/>
      <c r="I43" s="90"/>
      <c r="J43" s="90"/>
      <c r="K43" s="90"/>
      <c r="L43" s="90"/>
      <c r="M43" s="90"/>
      <c r="N43" s="90"/>
      <c r="O43" s="90"/>
      <c r="Q43" s="1"/>
      <c r="R43" s="1"/>
      <c r="S43" s="1"/>
      <c r="T43" s="1"/>
      <c r="U43" s="1"/>
      <c r="V43" s="1"/>
      <c r="W43" s="1"/>
      <c r="X43" s="1"/>
      <c r="Y43" s="1"/>
      <c r="Z43" s="1"/>
      <c r="AA43" s="5"/>
      <c r="AB43" s="5"/>
      <c r="AC43" s="5"/>
      <c r="AD43" s="1"/>
      <c r="AE43" s="1"/>
      <c r="AF43" s="1"/>
    </row>
    <row r="44" spans="2:32" ht="38.25" customHeight="1">
      <c r="B44" s="51"/>
      <c r="C44" s="667"/>
      <c r="D44" s="721" t="s">
        <v>127</v>
      </c>
      <c r="E44" s="721"/>
      <c r="F44" s="721"/>
      <c r="G44" s="721"/>
      <c r="H44" s="721"/>
      <c r="I44" s="721"/>
      <c r="J44" s="667"/>
      <c r="K44" s="667"/>
      <c r="L44" s="667"/>
      <c r="M44" s="667"/>
      <c r="N44" s="667"/>
      <c r="O44" s="52"/>
      <c r="P44" s="53"/>
      <c r="Q44" s="1"/>
      <c r="R44" s="1"/>
      <c r="S44" s="1"/>
      <c r="T44" s="1"/>
      <c r="U44" s="1"/>
      <c r="V44" s="1"/>
      <c r="W44" s="1"/>
      <c r="X44" s="1"/>
      <c r="Y44" s="1"/>
      <c r="Z44" s="1"/>
      <c r="AA44" s="5"/>
      <c r="AB44" s="5"/>
      <c r="AC44" s="5"/>
      <c r="AD44" s="1"/>
      <c r="AE44" s="1"/>
      <c r="AF44" s="1"/>
    </row>
    <row r="45" spans="2:32" ht="8.1" customHeight="1">
      <c r="B45" s="54"/>
      <c r="P45" s="55"/>
      <c r="Q45" s="1"/>
      <c r="R45" s="1"/>
      <c r="S45" s="1"/>
      <c r="T45" s="1"/>
      <c r="U45" s="1"/>
      <c r="V45" s="1"/>
      <c r="W45" s="1"/>
      <c r="X45" s="1"/>
      <c r="Y45" s="1"/>
      <c r="Z45" s="1"/>
      <c r="AA45" s="5"/>
      <c r="AB45" s="5"/>
      <c r="AC45" s="5"/>
      <c r="AD45" s="1"/>
      <c r="AE45" s="1"/>
      <c r="AF45" s="1"/>
    </row>
    <row r="46" spans="2:32" ht="131.1" customHeight="1">
      <c r="B46" s="54"/>
      <c r="D46" s="708" t="s">
        <v>128</v>
      </c>
      <c r="E46" s="708"/>
      <c r="F46" s="708"/>
      <c r="G46" s="708"/>
      <c r="H46" s="708"/>
      <c r="I46" s="708"/>
      <c r="J46" s="708"/>
      <c r="K46" s="708"/>
      <c r="L46" s="708"/>
      <c r="M46" s="708"/>
      <c r="N46" s="708"/>
      <c r="O46" s="9"/>
      <c r="P46" s="56"/>
      <c r="Q46" s="1"/>
      <c r="R46" s="1"/>
      <c r="S46" s="1"/>
      <c r="T46" s="1"/>
      <c r="U46" s="1"/>
      <c r="V46" s="1"/>
      <c r="W46" s="1"/>
      <c r="X46" s="1"/>
      <c r="Y46" s="1"/>
      <c r="Z46" s="1"/>
      <c r="AA46" s="5"/>
      <c r="AB46" s="5"/>
      <c r="AC46" s="5"/>
      <c r="AD46" s="1"/>
      <c r="AE46" s="1"/>
      <c r="AF46" s="1"/>
    </row>
    <row r="47" spans="2:32" ht="32.1" customHeight="1" thickBot="1">
      <c r="B47" s="54"/>
      <c r="D47" s="735" t="s">
        <v>129</v>
      </c>
      <c r="E47" s="735"/>
      <c r="F47" s="735"/>
      <c r="G47" s="735"/>
      <c r="H47" s="735"/>
      <c r="I47" s="735"/>
      <c r="J47" s="149"/>
      <c r="K47" s="149"/>
      <c r="L47" s="103"/>
      <c r="M47" s="103"/>
      <c r="N47" s="103"/>
      <c r="P47" s="55"/>
      <c r="Q47" s="1"/>
      <c r="R47" s="1"/>
      <c r="S47" s="1"/>
      <c r="T47" s="1"/>
      <c r="U47" s="1"/>
      <c r="V47" s="1"/>
      <c r="W47" s="1"/>
      <c r="X47" s="1"/>
      <c r="Y47" s="1"/>
      <c r="Z47" s="1"/>
      <c r="AA47" s="5"/>
      <c r="AB47" s="5"/>
      <c r="AC47" s="5"/>
      <c r="AD47" s="1"/>
      <c r="AE47" s="1"/>
      <c r="AF47" s="1"/>
    </row>
    <row r="48" spans="2:32" ht="26.25" customHeight="1" thickBot="1">
      <c r="B48" s="54"/>
      <c r="D48" s="97" t="s">
        <v>130</v>
      </c>
      <c r="E48" s="736" t="s">
        <v>131</v>
      </c>
      <c r="F48" s="736"/>
      <c r="G48" s="736"/>
      <c r="H48" s="736"/>
      <c r="I48" s="736"/>
      <c r="J48" s="736"/>
      <c r="K48" s="736"/>
      <c r="L48" s="736"/>
      <c r="M48" s="271"/>
      <c r="N48" s="282"/>
      <c r="O48" s="271"/>
      <c r="P48" s="91"/>
      <c r="Z48" s="1"/>
      <c r="AB48" s="5"/>
    </row>
    <row r="49" spans="2:32" ht="93" customHeight="1">
      <c r="B49" s="54"/>
      <c r="D49" s="97"/>
      <c r="E49" s="712" t="s">
        <v>132</v>
      </c>
      <c r="F49" s="712"/>
      <c r="G49" s="712"/>
      <c r="H49" s="712"/>
      <c r="I49" s="712"/>
      <c r="J49" s="712"/>
      <c r="K49" s="712"/>
      <c r="L49" s="712"/>
      <c r="M49" s="272"/>
      <c r="N49" s="103"/>
      <c r="O49" s="273"/>
      <c r="P49" s="55"/>
      <c r="Z49" s="1"/>
      <c r="AB49" s="5"/>
    </row>
    <row r="50" spans="2:32" ht="11.1" customHeight="1" thickBot="1">
      <c r="B50" s="54"/>
      <c r="F50" s="97"/>
      <c r="G50" s="97"/>
      <c r="H50" s="97"/>
      <c r="I50" s="97"/>
      <c r="J50" s="97"/>
      <c r="K50" s="97"/>
      <c r="L50" s="97"/>
      <c r="M50" s="97"/>
      <c r="N50" s="687"/>
      <c r="O50" s="97"/>
      <c r="P50" s="96"/>
      <c r="Q50" s="1"/>
      <c r="R50" s="1"/>
      <c r="S50" s="1"/>
      <c r="T50" s="1"/>
      <c r="U50" s="1"/>
      <c r="V50" s="1"/>
      <c r="W50" s="1"/>
      <c r="X50" s="1"/>
      <c r="Y50" s="1"/>
      <c r="Z50" s="1"/>
      <c r="AA50" s="5"/>
      <c r="AB50" s="5"/>
      <c r="AC50" s="5"/>
      <c r="AD50" s="1"/>
      <c r="AE50" s="1"/>
      <c r="AF50" s="1"/>
    </row>
    <row r="51" spans="2:32" ht="26.1" customHeight="1" thickBot="1">
      <c r="B51" s="54"/>
      <c r="D51" s="97" t="s">
        <v>133</v>
      </c>
      <c r="E51" s="722" t="s">
        <v>134</v>
      </c>
      <c r="F51" s="722"/>
      <c r="G51" s="722"/>
      <c r="H51" s="722"/>
      <c r="I51" s="722"/>
      <c r="J51" s="722"/>
      <c r="K51" s="722"/>
      <c r="L51" s="722"/>
      <c r="M51" s="90"/>
      <c r="N51" s="282"/>
      <c r="O51" s="90"/>
      <c r="P51" s="91"/>
      <c r="R51" s="520"/>
      <c r="AA51" s="5"/>
      <c r="AB51" s="5"/>
      <c r="AC51" s="5"/>
      <c r="AD51" s="1"/>
      <c r="AE51" s="1"/>
      <c r="AF51" s="1"/>
    </row>
    <row r="52" spans="2:32" ht="113.1" customHeight="1">
      <c r="B52" s="54"/>
      <c r="E52" s="712" t="s">
        <v>135</v>
      </c>
      <c r="F52" s="712"/>
      <c r="G52" s="712"/>
      <c r="H52" s="712"/>
      <c r="I52" s="712"/>
      <c r="J52" s="712"/>
      <c r="K52" s="712"/>
      <c r="L52" s="712"/>
      <c r="M52" s="98"/>
      <c r="N52" s="262"/>
      <c r="O52" s="272"/>
      <c r="P52" s="55"/>
      <c r="Q52" s="1"/>
      <c r="R52" s="1"/>
      <c r="S52" s="1"/>
      <c r="T52" s="1"/>
      <c r="U52" s="1"/>
      <c r="V52" s="1"/>
      <c r="W52" s="1"/>
      <c r="X52" s="1"/>
      <c r="Y52" s="1"/>
      <c r="Z52" s="1"/>
      <c r="AA52" s="5"/>
      <c r="AB52" s="5"/>
      <c r="AC52" s="5"/>
      <c r="AD52" s="1"/>
      <c r="AE52" s="1"/>
      <c r="AF52" s="1"/>
    </row>
    <row r="53" spans="2:32" ht="11.1" customHeight="1" thickBot="1">
      <c r="B53" s="54"/>
      <c r="F53" s="97"/>
      <c r="G53" s="97"/>
      <c r="H53" s="97"/>
      <c r="I53" s="97"/>
      <c r="J53" s="97"/>
      <c r="K53" s="97"/>
      <c r="L53" s="97"/>
      <c r="M53" s="97"/>
      <c r="N53" s="687"/>
      <c r="O53" s="97"/>
      <c r="P53" s="96"/>
      <c r="Q53" s="1"/>
      <c r="R53" s="1"/>
      <c r="S53" s="1"/>
      <c r="T53" s="1"/>
      <c r="U53" s="1"/>
      <c r="V53" s="1"/>
      <c r="W53" s="1"/>
      <c r="X53" s="1"/>
      <c r="Y53" s="1"/>
      <c r="Z53" s="1"/>
      <c r="AA53" s="5"/>
      <c r="AB53" s="5"/>
      <c r="AC53" s="5"/>
      <c r="AD53" s="1"/>
      <c r="AE53" s="1"/>
      <c r="AF53" s="1"/>
    </row>
    <row r="54" spans="2:32" ht="26.25" customHeight="1" thickBot="1">
      <c r="B54" s="54"/>
      <c r="D54" s="97" t="s">
        <v>136</v>
      </c>
      <c r="E54" s="722" t="s">
        <v>137</v>
      </c>
      <c r="F54" s="722"/>
      <c r="G54" s="722"/>
      <c r="H54" s="722"/>
      <c r="I54" s="722"/>
      <c r="J54" s="722"/>
      <c r="K54" s="722"/>
      <c r="L54" s="722"/>
      <c r="M54" s="90"/>
      <c r="N54" s="333"/>
      <c r="O54" s="90"/>
      <c r="P54" s="91"/>
      <c r="Q54" s="1"/>
      <c r="R54" s="1"/>
      <c r="S54" s="1"/>
      <c r="T54" s="1"/>
      <c r="U54" s="1"/>
      <c r="V54" s="1"/>
      <c r="W54" s="1"/>
      <c r="X54" s="1"/>
      <c r="Y54" s="1"/>
      <c r="Z54" s="1"/>
      <c r="AA54" s="5"/>
      <c r="AB54" s="5"/>
      <c r="AC54" s="5"/>
      <c r="AD54" s="1"/>
      <c r="AE54" s="1"/>
      <c r="AF54" s="1"/>
    </row>
    <row r="55" spans="2:32" ht="60" customHeight="1">
      <c r="B55" s="54"/>
      <c r="E55" s="712" t="s">
        <v>138</v>
      </c>
      <c r="F55" s="712"/>
      <c r="G55" s="712"/>
      <c r="H55" s="712"/>
      <c r="I55" s="712"/>
      <c r="J55" s="712"/>
      <c r="K55" s="712"/>
      <c r="L55" s="712"/>
      <c r="M55" s="98"/>
      <c r="N55" s="8"/>
      <c r="O55" s="98"/>
      <c r="P55" s="55"/>
      <c r="Q55" s="1"/>
      <c r="R55" s="1"/>
      <c r="S55" s="1"/>
      <c r="T55" s="1"/>
      <c r="U55" s="1"/>
      <c r="V55" s="1"/>
      <c r="W55" s="1"/>
      <c r="X55" s="1"/>
      <c r="Y55" s="1"/>
      <c r="Z55" s="1"/>
      <c r="AA55" s="5"/>
      <c r="AB55" s="5"/>
      <c r="AC55" s="5"/>
      <c r="AD55" s="1"/>
      <c r="AE55" s="1"/>
      <c r="AF55" s="1"/>
    </row>
    <row r="56" spans="2:32" ht="12" customHeight="1" thickBot="1">
      <c r="B56" s="87"/>
      <c r="C56" s="88"/>
      <c r="D56" s="88"/>
      <c r="E56" s="88"/>
      <c r="F56" s="88"/>
      <c r="G56" s="88"/>
      <c r="H56" s="88"/>
      <c r="I56" s="88"/>
      <c r="J56" s="88"/>
      <c r="K56" s="88"/>
      <c r="L56" s="88"/>
      <c r="M56" s="88"/>
      <c r="N56" s="100"/>
      <c r="O56" s="88"/>
      <c r="P56" s="89"/>
      <c r="Q56" s="1"/>
      <c r="R56" s="1"/>
      <c r="S56" s="1"/>
      <c r="T56" s="1"/>
      <c r="U56" s="1"/>
      <c r="V56" s="1"/>
      <c r="W56" s="1"/>
      <c r="X56" s="1"/>
      <c r="Y56" s="1"/>
      <c r="Z56" s="1"/>
      <c r="AA56" s="5"/>
      <c r="AB56" s="5"/>
      <c r="AC56" s="5"/>
      <c r="AD56" s="1"/>
      <c r="AE56" s="1"/>
      <c r="AF56" s="1"/>
    </row>
    <row r="57" spans="2:32" ht="12" customHeight="1" thickBot="1"/>
    <row r="58" spans="2:32" ht="39" customHeight="1">
      <c r="B58" s="101"/>
      <c r="C58" s="52"/>
      <c r="D58" s="721" t="s">
        <v>139</v>
      </c>
      <c r="E58" s="721"/>
      <c r="F58" s="721"/>
      <c r="G58" s="721"/>
      <c r="H58" s="721"/>
      <c r="I58" s="721"/>
      <c r="J58" s="721"/>
      <c r="K58" s="73"/>
      <c r="L58" s="73"/>
      <c r="M58" s="73"/>
      <c r="N58" s="73"/>
      <c r="O58" s="73"/>
      <c r="P58" s="74"/>
      <c r="Q58" s="1"/>
      <c r="R58" s="1"/>
      <c r="S58" s="1"/>
      <c r="T58" s="1"/>
      <c r="U58" s="1"/>
      <c r="V58" s="1"/>
      <c r="W58" s="1"/>
      <c r="X58" s="1"/>
      <c r="Y58" s="1"/>
      <c r="Z58" s="1"/>
      <c r="AA58" s="5"/>
      <c r="AB58" s="5"/>
      <c r="AC58" s="5"/>
      <c r="AD58" s="1"/>
      <c r="AE58" s="1"/>
      <c r="AF58" s="1"/>
    </row>
    <row r="59" spans="2:32" ht="15" customHeight="1" thickBot="1">
      <c r="B59" s="120"/>
      <c r="C59" s="77"/>
      <c r="D59" s="77"/>
      <c r="E59" s="77"/>
      <c r="F59" s="77"/>
      <c r="G59" s="77"/>
      <c r="H59" s="77"/>
      <c r="P59" s="55"/>
      <c r="Q59" s="1"/>
      <c r="R59" s="1"/>
      <c r="S59" s="1"/>
      <c r="T59" s="1"/>
      <c r="U59" s="1"/>
      <c r="V59" s="1"/>
      <c r="W59" s="1"/>
      <c r="X59" s="1"/>
      <c r="Y59" s="1"/>
      <c r="Z59" s="1"/>
      <c r="AA59" s="5"/>
      <c r="AB59" s="5"/>
      <c r="AC59" s="5"/>
      <c r="AD59" s="1"/>
      <c r="AE59" s="1"/>
      <c r="AF59" s="1"/>
    </row>
    <row r="60" spans="2:32" s="81" customFormat="1" ht="26.25" customHeight="1" thickBot="1">
      <c r="B60" s="82"/>
      <c r="D60" s="97" t="s">
        <v>130</v>
      </c>
      <c r="E60" s="97" t="s">
        <v>42</v>
      </c>
      <c r="F60" s="5"/>
      <c r="G60" s="5"/>
      <c r="H60" s="5"/>
      <c r="I60" s="5"/>
      <c r="J60" s="5"/>
      <c r="K60" s="5"/>
      <c r="L60" s="5"/>
      <c r="N60" s="282"/>
      <c r="P60" s="83"/>
      <c r="Q60" s="102"/>
      <c r="R60" s="102"/>
      <c r="S60" s="102"/>
      <c r="T60" s="102"/>
      <c r="U60" s="102"/>
      <c r="V60" s="102"/>
      <c r="W60" s="102"/>
      <c r="X60" s="102"/>
      <c r="Y60" s="102"/>
      <c r="Z60" s="102"/>
      <c r="AD60" s="102"/>
      <c r="AE60" s="102"/>
      <c r="AF60" s="102"/>
    </row>
    <row r="61" spans="2:32" s="81" customFormat="1" ht="78.95" customHeight="1" thickBot="1">
      <c r="B61" s="82"/>
      <c r="E61" s="712" t="s">
        <v>140</v>
      </c>
      <c r="F61" s="712"/>
      <c r="G61" s="712"/>
      <c r="H61" s="712"/>
      <c r="I61" s="712"/>
      <c r="J61" s="712"/>
      <c r="K61" s="712"/>
      <c r="L61" s="712"/>
      <c r="M61" s="98"/>
      <c r="N61" s="327" t="s">
        <v>141</v>
      </c>
      <c r="P61" s="83"/>
      <c r="Q61" s="102"/>
      <c r="R61" s="102"/>
      <c r="S61" s="102"/>
      <c r="T61" s="102"/>
      <c r="U61" s="102"/>
      <c r="V61" s="102"/>
      <c r="W61" s="102"/>
      <c r="X61" s="102"/>
      <c r="Y61" s="102"/>
      <c r="Z61" s="102"/>
      <c r="AD61" s="102"/>
      <c r="AE61" s="102"/>
      <c r="AF61" s="102"/>
    </row>
    <row r="62" spans="2:32" s="81" customFormat="1" ht="26.25" customHeight="1" thickBot="1">
      <c r="B62" s="82"/>
      <c r="D62" s="98"/>
      <c r="E62" s="712" t="s">
        <v>142</v>
      </c>
      <c r="F62" s="712"/>
      <c r="G62" s="712"/>
      <c r="H62" s="712"/>
      <c r="I62" s="712"/>
      <c r="J62" s="712"/>
      <c r="K62" s="712"/>
      <c r="L62" s="712"/>
      <c r="M62" s="98"/>
      <c r="N62" s="283"/>
      <c r="P62" s="83"/>
      <c r="Q62" s="102"/>
      <c r="R62" s="102"/>
      <c r="S62" s="102"/>
      <c r="T62" s="102"/>
      <c r="U62" s="102"/>
      <c r="V62" s="102"/>
      <c r="W62" s="102"/>
      <c r="X62" s="102"/>
      <c r="Y62" s="102"/>
      <c r="Z62" s="102"/>
      <c r="AD62" s="102"/>
      <c r="AE62" s="102"/>
      <c r="AF62" s="102"/>
    </row>
    <row r="63" spans="2:32" ht="35.25" customHeight="1" thickBot="1">
      <c r="B63" s="54"/>
      <c r="D63" s="98"/>
      <c r="E63" s="712"/>
      <c r="F63" s="712"/>
      <c r="G63" s="712"/>
      <c r="H63" s="712"/>
      <c r="I63" s="712"/>
      <c r="J63" s="712"/>
      <c r="K63" s="712"/>
      <c r="L63" s="712"/>
      <c r="N63" s="103"/>
      <c r="P63" s="55"/>
      <c r="Q63" s="1"/>
      <c r="R63" s="520"/>
      <c r="S63" s="1"/>
      <c r="T63" s="1"/>
      <c r="U63" s="1"/>
      <c r="V63" s="1"/>
      <c r="W63" s="1"/>
      <c r="X63" s="1"/>
      <c r="Y63" s="1"/>
      <c r="Z63" s="1"/>
      <c r="AA63" s="5"/>
      <c r="AB63" s="5"/>
      <c r="AC63" s="5"/>
      <c r="AD63" s="1"/>
      <c r="AE63" s="1"/>
      <c r="AF63" s="1"/>
    </row>
    <row r="64" spans="2:32" ht="26.25" customHeight="1" thickBot="1">
      <c r="B64" s="54"/>
      <c r="D64" s="104" t="s">
        <v>133</v>
      </c>
      <c r="E64" s="97" t="s">
        <v>143</v>
      </c>
      <c r="N64" s="333"/>
      <c r="P64" s="55"/>
      <c r="Q64" s="1"/>
      <c r="R64" s="520"/>
      <c r="S64" s="1"/>
      <c r="T64" s="1"/>
      <c r="U64" s="1"/>
      <c r="V64" s="1"/>
      <c r="W64" s="1"/>
      <c r="X64" s="1"/>
      <c r="Y64" s="1"/>
      <c r="Z64" s="1"/>
      <c r="AA64" s="5"/>
      <c r="AB64" s="5"/>
      <c r="AC64" s="5"/>
      <c r="AD64" s="1"/>
      <c r="AE64" s="1"/>
      <c r="AF64" s="1"/>
    </row>
    <row r="65" spans="2:32" ht="33" customHeight="1" thickBot="1">
      <c r="B65" s="54"/>
      <c r="E65" s="712" t="s">
        <v>144</v>
      </c>
      <c r="F65" s="712"/>
      <c r="G65" s="712"/>
      <c r="H65" s="712"/>
      <c r="I65" s="712"/>
      <c r="J65" s="712"/>
      <c r="K65" s="712"/>
      <c r="L65" s="712"/>
      <c r="M65" s="98"/>
      <c r="N65" s="90" t="s">
        <v>145</v>
      </c>
      <c r="O65" s="90"/>
      <c r="P65" s="105"/>
      <c r="Q65" s="1"/>
      <c r="R65" s="1"/>
      <c r="S65" s="1"/>
      <c r="T65" s="1"/>
      <c r="U65" s="1"/>
      <c r="V65" s="1"/>
      <c r="W65" s="1"/>
      <c r="X65" s="1"/>
      <c r="Y65" s="1"/>
      <c r="Z65" s="1"/>
      <c r="AA65" s="5"/>
      <c r="AB65" s="5"/>
      <c r="AC65" s="5"/>
      <c r="AD65" s="1"/>
      <c r="AE65" s="1"/>
      <c r="AF65" s="1"/>
    </row>
    <row r="66" spans="2:32" s="81" customFormat="1" ht="27" customHeight="1" thickBot="1">
      <c r="B66" s="82"/>
      <c r="D66" s="98"/>
      <c r="E66" s="712"/>
      <c r="F66" s="712"/>
      <c r="G66" s="712"/>
      <c r="H66" s="712"/>
      <c r="I66" s="712"/>
      <c r="J66" s="712"/>
      <c r="K66" s="712"/>
      <c r="L66" s="712"/>
      <c r="M66" s="98"/>
      <c r="N66" s="333"/>
      <c r="P66" s="83"/>
      <c r="Q66" s="102"/>
      <c r="R66" s="102"/>
      <c r="S66" s="102"/>
      <c r="T66" s="102"/>
      <c r="U66" s="102"/>
      <c r="V66" s="102"/>
      <c r="W66" s="102"/>
      <c r="X66" s="102"/>
      <c r="Y66" s="102"/>
      <c r="Z66" s="102"/>
      <c r="AD66" s="102"/>
      <c r="AE66" s="102"/>
      <c r="AF66" s="102"/>
    </row>
    <row r="67" spans="2:32" ht="23.25" customHeight="1">
      <c r="B67" s="54"/>
      <c r="D67" s="98"/>
      <c r="E67" s="712"/>
      <c r="F67" s="712"/>
      <c r="G67" s="712"/>
      <c r="H67" s="712"/>
      <c r="I67" s="712"/>
      <c r="J67" s="712"/>
      <c r="K67" s="712"/>
      <c r="L67" s="712"/>
      <c r="N67" s="90" t="s">
        <v>146</v>
      </c>
      <c r="P67" s="55"/>
      <c r="Q67" s="1"/>
      <c r="R67" s="1"/>
      <c r="S67" s="1"/>
      <c r="T67" s="1"/>
      <c r="U67" s="1"/>
      <c r="V67" s="1"/>
      <c r="W67" s="1"/>
      <c r="X67" s="1"/>
      <c r="Y67" s="1"/>
      <c r="Z67" s="1"/>
      <c r="AA67" s="5"/>
      <c r="AB67" s="5"/>
      <c r="AC67" s="5"/>
      <c r="AD67" s="1"/>
      <c r="AE67" s="1"/>
      <c r="AF67" s="1"/>
    </row>
    <row r="68" spans="2:32" ht="15" customHeight="1" thickBot="1">
      <c r="B68" s="54"/>
      <c r="D68" s="98"/>
      <c r="E68" s="98"/>
      <c r="F68" s="98"/>
      <c r="G68" s="98"/>
      <c r="H68" s="98"/>
      <c r="I68" s="98"/>
      <c r="J68" s="98"/>
      <c r="K68" s="98"/>
      <c r="L68" s="98"/>
      <c r="N68" s="103"/>
      <c r="P68" s="55"/>
      <c r="Q68" s="1"/>
      <c r="R68" s="1"/>
      <c r="S68" s="1"/>
      <c r="T68" s="1"/>
      <c r="U68" s="1"/>
      <c r="V68" s="1"/>
      <c r="W68" s="1"/>
      <c r="X68" s="1"/>
      <c r="Y68" s="1"/>
      <c r="Z68" s="1"/>
      <c r="AA68" s="5"/>
      <c r="AB68" s="5"/>
      <c r="AC68" s="5"/>
      <c r="AD68" s="1"/>
      <c r="AE68" s="1"/>
      <c r="AF68" s="1"/>
    </row>
    <row r="69" spans="2:32" s="81" customFormat="1" ht="27" customHeight="1" thickBot="1">
      <c r="B69" s="82"/>
      <c r="D69" s="106" t="s">
        <v>136</v>
      </c>
      <c r="E69" s="666" t="s">
        <v>147</v>
      </c>
      <c r="N69" s="333"/>
      <c r="P69" s="83"/>
      <c r="Q69" s="102"/>
      <c r="R69" s="102"/>
      <c r="S69" s="102"/>
      <c r="T69" s="102"/>
      <c r="U69" s="102"/>
      <c r="V69" s="102"/>
      <c r="W69" s="102"/>
      <c r="X69" s="102"/>
      <c r="Y69" s="102"/>
      <c r="Z69" s="102"/>
      <c r="AD69" s="102"/>
      <c r="AE69" s="102"/>
      <c r="AF69" s="102"/>
    </row>
    <row r="70" spans="2:32" ht="18" customHeight="1" thickBot="1">
      <c r="B70" s="54"/>
      <c r="E70" s="712" t="s">
        <v>148</v>
      </c>
      <c r="F70" s="712"/>
      <c r="G70" s="712"/>
      <c r="H70" s="712"/>
      <c r="I70" s="712"/>
      <c r="J70" s="712"/>
      <c r="K70" s="712"/>
      <c r="L70" s="712"/>
      <c r="M70" s="98"/>
      <c r="N70" s="90" t="s">
        <v>149</v>
      </c>
      <c r="O70" s="90"/>
      <c r="P70" s="55"/>
      <c r="Q70" s="1"/>
      <c r="R70" s="1"/>
      <c r="S70" s="1"/>
      <c r="T70" s="1"/>
      <c r="U70" s="1"/>
      <c r="V70" s="1"/>
      <c r="W70" s="1"/>
      <c r="X70" s="1"/>
      <c r="Y70" s="1"/>
      <c r="Z70" s="1"/>
      <c r="AA70" s="5"/>
      <c r="AB70" s="5"/>
      <c r="AC70" s="5"/>
      <c r="AD70" s="1"/>
      <c r="AE70" s="1"/>
      <c r="AF70" s="1"/>
    </row>
    <row r="71" spans="2:32" ht="27" customHeight="1" thickBot="1">
      <c r="B71" s="54"/>
      <c r="D71" s="98"/>
      <c r="E71" s="712"/>
      <c r="F71" s="712"/>
      <c r="G71" s="712"/>
      <c r="H71" s="712"/>
      <c r="I71" s="712"/>
      <c r="J71" s="712"/>
      <c r="K71" s="712"/>
      <c r="L71" s="712"/>
      <c r="M71" s="98"/>
      <c r="N71" s="333"/>
      <c r="O71" s="90"/>
      <c r="P71" s="55"/>
      <c r="Q71" s="1"/>
      <c r="R71" s="1"/>
      <c r="S71" s="1"/>
      <c r="T71" s="1"/>
      <c r="U71" s="1"/>
      <c r="V71" s="1"/>
      <c r="W71" s="1"/>
      <c r="X71" s="1"/>
      <c r="Y71" s="1"/>
      <c r="Z71" s="1"/>
      <c r="AA71" s="5"/>
      <c r="AB71" s="5"/>
      <c r="AC71" s="5"/>
      <c r="AD71" s="1"/>
      <c r="AE71" s="1"/>
      <c r="AF71" s="1"/>
    </row>
    <row r="72" spans="2:32" ht="18.95" customHeight="1" thickBot="1">
      <c r="B72" s="54"/>
      <c r="D72" s="98"/>
      <c r="E72" s="712"/>
      <c r="F72" s="712"/>
      <c r="G72" s="712"/>
      <c r="H72" s="712"/>
      <c r="I72" s="712"/>
      <c r="J72" s="712"/>
      <c r="K72" s="712"/>
      <c r="L72" s="712"/>
      <c r="M72" s="98"/>
      <c r="N72" s="90" t="s">
        <v>150</v>
      </c>
      <c r="O72" s="90"/>
      <c r="P72" s="55"/>
      <c r="Q72" s="1"/>
      <c r="R72" s="1"/>
      <c r="S72" s="1"/>
      <c r="T72" s="1"/>
      <c r="U72" s="1"/>
      <c r="V72" s="1"/>
      <c r="W72" s="1"/>
      <c r="X72" s="1"/>
      <c r="Y72" s="1"/>
      <c r="Z72" s="1"/>
      <c r="AA72" s="5"/>
      <c r="AB72" s="5"/>
      <c r="AC72" s="5"/>
      <c r="AD72" s="1"/>
      <c r="AE72" s="1"/>
      <c r="AF72" s="1"/>
    </row>
    <row r="73" spans="2:32" ht="27.75" customHeight="1" thickBot="1">
      <c r="B73" s="54"/>
      <c r="D73" s="98"/>
      <c r="E73" s="712"/>
      <c r="F73" s="712"/>
      <c r="G73" s="712"/>
      <c r="H73" s="712"/>
      <c r="I73" s="712"/>
      <c r="J73" s="712"/>
      <c r="K73" s="712"/>
      <c r="L73" s="712"/>
      <c r="M73" s="98"/>
      <c r="N73" s="333"/>
      <c r="O73" s="90"/>
      <c r="P73" s="55"/>
      <c r="Q73" s="1"/>
      <c r="R73" s="1"/>
      <c r="S73" s="1"/>
      <c r="T73" s="1"/>
      <c r="U73" s="1"/>
      <c r="V73" s="1"/>
      <c r="W73" s="1"/>
      <c r="X73" s="1"/>
      <c r="Y73" s="1"/>
      <c r="Z73" s="1"/>
      <c r="AA73" s="5"/>
      <c r="AB73" s="5"/>
      <c r="AC73" s="5"/>
      <c r="AD73" s="1"/>
      <c r="AE73" s="1"/>
      <c r="AF73" s="1"/>
    </row>
    <row r="74" spans="2:32" ht="27.75" customHeight="1">
      <c r="B74" s="54"/>
      <c r="D74" s="98"/>
      <c r="E74" s="712"/>
      <c r="F74" s="712"/>
      <c r="G74" s="712"/>
      <c r="H74" s="712"/>
      <c r="I74" s="712"/>
      <c r="J74" s="712"/>
      <c r="K74" s="712"/>
      <c r="L74" s="712"/>
      <c r="M74" s="98"/>
      <c r="N74" s="90" t="s">
        <v>151</v>
      </c>
      <c r="O74" s="90"/>
      <c r="P74" s="55"/>
      <c r="Q74" s="1"/>
      <c r="R74" s="1"/>
      <c r="S74" s="1"/>
      <c r="T74" s="1"/>
      <c r="U74" s="1"/>
      <c r="V74" s="1"/>
      <c r="W74" s="1"/>
      <c r="X74" s="1"/>
      <c r="Y74" s="1"/>
      <c r="Z74" s="1"/>
      <c r="AA74" s="5"/>
      <c r="AB74" s="5"/>
      <c r="AC74" s="5"/>
      <c r="AD74" s="1"/>
      <c r="AE74" s="1"/>
      <c r="AF74" s="1"/>
    </row>
    <row r="75" spans="2:32" ht="8.25" customHeight="1" thickBot="1">
      <c r="B75" s="54"/>
      <c r="N75" s="103"/>
      <c r="P75" s="55"/>
      <c r="Q75" s="1"/>
      <c r="R75" s="1"/>
      <c r="S75" s="1"/>
      <c r="T75" s="1"/>
      <c r="U75" s="1"/>
      <c r="V75" s="1"/>
      <c r="W75" s="1"/>
      <c r="X75" s="1"/>
      <c r="Y75" s="1"/>
      <c r="Z75" s="1"/>
      <c r="AA75" s="5"/>
      <c r="AB75" s="5"/>
      <c r="AC75" s="5"/>
      <c r="AD75" s="1"/>
      <c r="AE75" s="1"/>
      <c r="AF75" s="1"/>
    </row>
    <row r="76" spans="2:32" s="81" customFormat="1" ht="27" customHeight="1" thickBot="1">
      <c r="B76" s="82"/>
      <c r="D76" s="106" t="s">
        <v>152</v>
      </c>
      <c r="E76" s="107" t="s">
        <v>153</v>
      </c>
      <c r="N76" s="333"/>
      <c r="P76" s="83"/>
      <c r="Q76" s="102"/>
      <c r="R76" s="102"/>
      <c r="S76" s="102"/>
      <c r="T76" s="102"/>
      <c r="U76" s="102"/>
      <c r="V76" s="102"/>
      <c r="W76" s="102"/>
      <c r="X76" s="102"/>
      <c r="Y76" s="102"/>
      <c r="Z76" s="102"/>
      <c r="AD76" s="102"/>
      <c r="AE76" s="102"/>
      <c r="AF76" s="102"/>
    </row>
    <row r="77" spans="2:32" s="108" customFormat="1" ht="138" customHeight="1" thickBot="1">
      <c r="B77" s="109"/>
      <c r="C77" s="110"/>
      <c r="D77" s="110"/>
      <c r="E77" s="737" t="s">
        <v>154</v>
      </c>
      <c r="F77" s="737"/>
      <c r="G77" s="737"/>
      <c r="H77" s="737"/>
      <c r="I77" s="737"/>
      <c r="J77" s="737"/>
      <c r="K77" s="737"/>
      <c r="L77" s="737"/>
      <c r="M77" s="111"/>
      <c r="N77" s="112"/>
      <c r="O77" s="113"/>
      <c r="P77" s="114"/>
      <c r="Q77" s="115"/>
      <c r="R77" s="115"/>
      <c r="S77" s="115"/>
      <c r="T77" s="115"/>
      <c r="U77" s="115"/>
      <c r="V77" s="115"/>
      <c r="W77" s="115"/>
      <c r="X77" s="115"/>
      <c r="Y77" s="115"/>
      <c r="Z77" s="115"/>
      <c r="AD77" s="115"/>
      <c r="AE77" s="115"/>
      <c r="AF77" s="115"/>
    </row>
    <row r="78" spans="2:32" ht="11.1" customHeight="1" thickBot="1">
      <c r="Q78" s="1"/>
      <c r="S78" s="1"/>
      <c r="T78" s="1"/>
      <c r="U78" s="1"/>
      <c r="V78" s="1"/>
      <c r="W78" s="1"/>
      <c r="X78" s="1"/>
      <c r="Y78" s="1"/>
      <c r="Z78" s="1"/>
      <c r="AA78" s="5"/>
      <c r="AB78" s="5"/>
      <c r="AC78" s="5"/>
      <c r="AD78" s="1"/>
      <c r="AE78" s="1"/>
      <c r="AF78" s="1"/>
    </row>
    <row r="79" spans="2:32" ht="36" customHeight="1">
      <c r="B79" s="116"/>
      <c r="C79" s="73"/>
      <c r="D79" s="744" t="s">
        <v>155</v>
      </c>
      <c r="E79" s="744"/>
      <c r="F79" s="744"/>
      <c r="G79" s="744"/>
      <c r="H79" s="744"/>
      <c r="I79" s="744"/>
      <c r="J79" s="744"/>
      <c r="K79" s="744"/>
      <c r="L79" s="744"/>
      <c r="M79" s="744"/>
      <c r="N79" s="744"/>
      <c r="O79" s="744"/>
      <c r="P79" s="74"/>
      <c r="S79" s="115"/>
      <c r="T79" s="115"/>
      <c r="U79" s="115"/>
      <c r="V79" s="115"/>
      <c r="W79" s="115"/>
      <c r="AA79" s="5"/>
      <c r="AB79" s="5"/>
      <c r="AC79" s="5"/>
    </row>
    <row r="80" spans="2:32" ht="69" customHeight="1">
      <c r="B80" s="117"/>
      <c r="C80" s="118"/>
      <c r="D80" s="705" t="s">
        <v>156</v>
      </c>
      <c r="E80" s="705"/>
      <c r="F80" s="705"/>
      <c r="G80" s="705"/>
      <c r="H80" s="705"/>
      <c r="I80" s="705"/>
      <c r="J80" s="705"/>
      <c r="K80" s="705"/>
      <c r="L80" s="705"/>
      <c r="M80" s="705"/>
      <c r="N80" s="705"/>
      <c r="O80" s="705"/>
      <c r="P80" s="119"/>
      <c r="S80" s="520"/>
      <c r="T80" s="1"/>
      <c r="U80" s="1"/>
      <c r="V80" s="1"/>
      <c r="W80" s="1"/>
      <c r="AA80" s="5"/>
      <c r="AB80" s="5"/>
      <c r="AC80" s="5"/>
    </row>
    <row r="81" spans="1:32" ht="9.9499999999999993" customHeight="1" thickBot="1">
      <c r="B81" s="120"/>
      <c r="C81" s="77"/>
      <c r="D81" s="121"/>
      <c r="E81" s="121"/>
      <c r="F81" s="121"/>
      <c r="G81" s="121"/>
      <c r="H81" s="121"/>
      <c r="I81" s="121"/>
      <c r="J81" s="121"/>
      <c r="K81" s="121"/>
      <c r="L81" s="121"/>
      <c r="M81" s="121"/>
      <c r="N81" s="121"/>
      <c r="O81" s="121"/>
      <c r="P81" s="55"/>
      <c r="S81" s="520"/>
      <c r="T81" s="115"/>
      <c r="U81" s="115"/>
      <c r="V81" s="115"/>
      <c r="W81" s="115"/>
      <c r="AA81" s="5"/>
      <c r="AB81" s="5"/>
      <c r="AC81" s="5"/>
    </row>
    <row r="82" spans="1:32" ht="26.25" customHeight="1" thickBot="1">
      <c r="B82" s="54"/>
      <c r="D82" s="666" t="s">
        <v>130</v>
      </c>
      <c r="E82" s="742" t="s">
        <v>157</v>
      </c>
      <c r="F82" s="742"/>
      <c r="G82" s="742"/>
      <c r="H82" s="742"/>
      <c r="I82" s="742"/>
      <c r="J82" s="742"/>
      <c r="K82" s="742"/>
      <c r="L82" s="742"/>
      <c r="M82" s="97"/>
      <c r="N82" s="322"/>
      <c r="P82" s="55"/>
      <c r="T82" s="1"/>
      <c r="U82" s="1"/>
      <c r="V82" s="1"/>
      <c r="W82" s="1"/>
      <c r="AA82" s="5"/>
      <c r="AB82" s="5"/>
      <c r="AC82" s="5"/>
    </row>
    <row r="83" spans="1:32" ht="12" customHeight="1" thickBot="1">
      <c r="B83" s="54"/>
      <c r="D83" s="666"/>
      <c r="E83" s="666"/>
      <c r="F83" s="666"/>
      <c r="G83" s="666"/>
      <c r="H83" s="666"/>
      <c r="I83" s="666"/>
      <c r="J83" s="666"/>
      <c r="K83" s="666"/>
      <c r="L83" s="666"/>
      <c r="M83" s="97"/>
      <c r="N83" s="97"/>
      <c r="P83" s="55"/>
      <c r="S83" s="115"/>
      <c r="T83" s="115"/>
      <c r="U83" s="115"/>
      <c r="V83" s="115"/>
      <c r="W83" s="115"/>
      <c r="AA83" s="5"/>
      <c r="AB83" s="5"/>
      <c r="AC83" s="5"/>
    </row>
    <row r="84" spans="1:32" ht="26.25" customHeight="1" thickBot="1">
      <c r="B84" s="54"/>
      <c r="D84" s="97" t="s">
        <v>133</v>
      </c>
      <c r="E84" s="743" t="s">
        <v>158</v>
      </c>
      <c r="F84" s="743"/>
      <c r="G84" s="743"/>
      <c r="H84" s="743"/>
      <c r="I84" s="743"/>
      <c r="J84" s="743"/>
      <c r="K84" s="743"/>
      <c r="L84" s="743"/>
      <c r="M84" s="743"/>
      <c r="N84" s="322"/>
      <c r="P84" s="55"/>
      <c r="S84" s="1"/>
      <c r="T84" s="1"/>
      <c r="U84" s="1"/>
      <c r="V84" s="1"/>
      <c r="W84" s="1"/>
      <c r="AA84" s="5"/>
      <c r="AB84" s="5"/>
      <c r="AC84" s="5"/>
    </row>
    <row r="85" spans="1:32" ht="12" customHeight="1" thickBot="1">
      <c r="B85" s="54"/>
      <c r="D85" s="275"/>
      <c r="E85" s="275"/>
      <c r="F85" s="97"/>
      <c r="G85" s="97"/>
      <c r="H85" s="97"/>
      <c r="I85" s="97"/>
      <c r="J85" s="97"/>
      <c r="K85" s="97"/>
      <c r="L85" s="97"/>
      <c r="M85" s="275"/>
      <c r="P85" s="55"/>
      <c r="S85" s="115"/>
      <c r="T85" s="115"/>
      <c r="U85" s="115"/>
      <c r="V85" s="115"/>
      <c r="W85" s="115"/>
      <c r="AA85" s="5"/>
      <c r="AB85" s="5"/>
      <c r="AC85" s="5"/>
    </row>
    <row r="86" spans="1:32" s="1" customFormat="1" ht="26.25" customHeight="1" thickBot="1">
      <c r="A86" s="122"/>
      <c r="B86" s="123"/>
      <c r="C86" s="122"/>
      <c r="D86" s="334" t="s">
        <v>136</v>
      </c>
      <c r="E86" s="334" t="s">
        <v>159</v>
      </c>
      <c r="F86" s="334"/>
      <c r="G86" s="334"/>
      <c r="H86" s="334"/>
      <c r="I86" s="334"/>
      <c r="J86" s="334"/>
      <c r="K86" s="334"/>
      <c r="L86" s="334"/>
      <c r="M86" s="334"/>
      <c r="N86" s="322"/>
      <c r="O86" s="122"/>
      <c r="P86" s="124"/>
      <c r="Q86" s="122"/>
      <c r="R86" s="122"/>
      <c r="S86" s="122"/>
      <c r="T86" s="122"/>
      <c r="U86" s="122"/>
      <c r="V86" s="122"/>
      <c r="W86" s="122"/>
      <c r="X86" s="122"/>
      <c r="Y86" s="122"/>
      <c r="Z86" s="122"/>
      <c r="AA86" s="125"/>
      <c r="AB86" s="125"/>
      <c r="AC86" s="125"/>
      <c r="AD86" s="122"/>
      <c r="AE86" s="122"/>
      <c r="AF86" s="122"/>
    </row>
    <row r="87" spans="1:32" s="1" customFormat="1" ht="12" customHeight="1" thickBot="1">
      <c r="A87" s="122"/>
      <c r="B87" s="123"/>
      <c r="C87" s="122"/>
      <c r="D87" s="335"/>
      <c r="E87" s="335"/>
      <c r="F87" s="334"/>
      <c r="G87" s="334"/>
      <c r="H87" s="334"/>
      <c r="I87" s="334"/>
      <c r="J87" s="334"/>
      <c r="K87" s="334"/>
      <c r="L87" s="334"/>
      <c r="M87" s="335"/>
      <c r="N87" s="122"/>
      <c r="O87" s="122"/>
      <c r="P87" s="124"/>
      <c r="Q87" s="122"/>
      <c r="R87" s="122"/>
      <c r="S87" s="122"/>
      <c r="T87" s="122"/>
      <c r="U87" s="122"/>
      <c r="V87" s="122"/>
      <c r="W87" s="122"/>
      <c r="X87" s="122"/>
      <c r="Y87" s="122"/>
      <c r="Z87" s="122"/>
      <c r="AA87" s="125"/>
      <c r="AB87" s="125"/>
      <c r="AC87" s="125"/>
      <c r="AD87" s="122"/>
      <c r="AE87" s="122"/>
      <c r="AF87" s="122"/>
    </row>
    <row r="88" spans="1:32" s="1" customFormat="1" ht="26.25" customHeight="1" thickBot="1">
      <c r="A88" s="122"/>
      <c r="B88" s="123"/>
      <c r="C88" s="122"/>
      <c r="D88" s="334" t="s">
        <v>152</v>
      </c>
      <c r="E88" s="334" t="s">
        <v>160</v>
      </c>
      <c r="F88" s="334"/>
      <c r="G88" s="334"/>
      <c r="H88" s="334"/>
      <c r="I88" s="334"/>
      <c r="J88" s="334"/>
      <c r="K88" s="334"/>
      <c r="L88" s="334"/>
      <c r="M88" s="334"/>
      <c r="N88" s="322"/>
      <c r="O88" s="122"/>
      <c r="P88" s="124"/>
      <c r="Q88" s="122"/>
      <c r="R88" s="122"/>
      <c r="S88" s="122"/>
      <c r="T88" s="122"/>
      <c r="U88" s="122"/>
      <c r="V88" s="122"/>
      <c r="W88" s="122"/>
      <c r="X88" s="122"/>
      <c r="Y88" s="122"/>
      <c r="Z88" s="122"/>
      <c r="AA88" s="125"/>
      <c r="AB88" s="125"/>
      <c r="AC88" s="125"/>
      <c r="AD88" s="122"/>
      <c r="AE88" s="122"/>
      <c r="AF88" s="122"/>
    </row>
    <row r="89" spans="1:32" s="1" customFormat="1" ht="12" customHeight="1" thickBot="1">
      <c r="A89" s="122"/>
      <c r="B89" s="123"/>
      <c r="C89" s="122"/>
      <c r="D89" s="739"/>
      <c r="E89" s="740"/>
      <c r="F89" s="740"/>
      <c r="G89" s="740"/>
      <c r="H89" s="740"/>
      <c r="I89" s="740"/>
      <c r="J89" s="740"/>
      <c r="K89" s="740"/>
      <c r="L89" s="740"/>
      <c r="M89" s="335"/>
      <c r="N89" s="122"/>
      <c r="O89" s="122"/>
      <c r="P89" s="124"/>
      <c r="Q89" s="122"/>
      <c r="R89" s="122"/>
      <c r="S89" s="122"/>
      <c r="T89" s="122"/>
      <c r="U89" s="122"/>
      <c r="V89" s="122"/>
      <c r="W89" s="122"/>
      <c r="X89" s="122"/>
      <c r="Y89" s="122"/>
      <c r="Z89" s="122"/>
      <c r="AA89" s="122"/>
      <c r="AB89" s="122"/>
      <c r="AC89" s="122"/>
      <c r="AD89" s="122"/>
      <c r="AE89" s="122"/>
      <c r="AF89" s="122"/>
    </row>
    <row r="90" spans="1:32" s="1" customFormat="1" ht="26.25" customHeight="1" thickBot="1">
      <c r="A90" s="122"/>
      <c r="B90" s="123"/>
      <c r="C90" s="122"/>
      <c r="D90" s="334" t="s">
        <v>161</v>
      </c>
      <c r="E90" s="334" t="s">
        <v>162</v>
      </c>
      <c r="F90" s="334"/>
      <c r="G90" s="334"/>
      <c r="H90" s="334"/>
      <c r="I90" s="334"/>
      <c r="J90" s="334"/>
      <c r="K90" s="334"/>
      <c r="L90" s="334"/>
      <c r="M90" s="334"/>
      <c r="N90" s="322"/>
      <c r="O90" s="122"/>
      <c r="P90" s="124"/>
      <c r="Q90" s="122"/>
      <c r="R90" s="122"/>
      <c r="S90" s="122"/>
      <c r="T90" s="122"/>
      <c r="U90" s="122"/>
      <c r="V90" s="122"/>
      <c r="W90" s="122"/>
      <c r="X90" s="122"/>
      <c r="Y90" s="122"/>
      <c r="Z90" s="122"/>
      <c r="AA90" s="122"/>
      <c r="AB90" s="122"/>
      <c r="AC90" s="122"/>
      <c r="AD90" s="122"/>
      <c r="AE90" s="122"/>
      <c r="AF90" s="122"/>
    </row>
    <row r="91" spans="1:32" s="1" customFormat="1" ht="12" customHeight="1" thickBot="1">
      <c r="A91" s="122"/>
      <c r="B91" s="123"/>
      <c r="C91" s="122"/>
      <c r="D91" s="741"/>
      <c r="E91" s="740"/>
      <c r="F91" s="740"/>
      <c r="G91" s="740"/>
      <c r="H91" s="740"/>
      <c r="I91" s="740"/>
      <c r="J91" s="740"/>
      <c r="K91" s="740"/>
      <c r="L91" s="740"/>
      <c r="M91" s="336"/>
      <c r="N91" s="122"/>
      <c r="O91" s="122"/>
      <c r="P91" s="124"/>
      <c r="Q91" s="122"/>
      <c r="R91" s="122"/>
      <c r="S91" s="122"/>
      <c r="T91" s="122"/>
      <c r="U91" s="122"/>
      <c r="V91" s="122"/>
      <c r="W91" s="122"/>
      <c r="X91" s="122"/>
      <c r="Y91" s="122"/>
      <c r="Z91" s="122"/>
      <c r="AA91" s="122"/>
      <c r="AB91" s="122"/>
      <c r="AC91" s="122"/>
      <c r="AD91" s="122"/>
      <c r="AE91" s="122"/>
      <c r="AF91" s="122"/>
    </row>
    <row r="92" spans="1:32" s="1" customFormat="1" ht="26.25" customHeight="1" thickBot="1">
      <c r="A92" s="122"/>
      <c r="B92" s="123"/>
      <c r="C92" s="122"/>
      <c r="D92" s="334" t="s">
        <v>163</v>
      </c>
      <c r="E92" s="334" t="s">
        <v>164</v>
      </c>
      <c r="F92" s="334"/>
      <c r="G92" s="334"/>
      <c r="H92" s="334"/>
      <c r="I92" s="334"/>
      <c r="J92" s="334"/>
      <c r="K92" s="334"/>
      <c r="L92" s="334"/>
      <c r="M92" s="334"/>
      <c r="N92" s="322"/>
      <c r="O92" s="122"/>
      <c r="P92" s="124"/>
      <c r="Q92" s="122"/>
      <c r="R92" s="122"/>
      <c r="S92" s="122"/>
      <c r="T92" s="122"/>
      <c r="U92" s="122"/>
      <c r="V92" s="122"/>
      <c r="W92" s="122"/>
      <c r="X92" s="122"/>
      <c r="Y92" s="122"/>
      <c r="Z92" s="122"/>
      <c r="AA92" s="122"/>
      <c r="AB92" s="122"/>
      <c r="AC92" s="122"/>
      <c r="AD92" s="122"/>
      <c r="AE92" s="122"/>
      <c r="AF92" s="122"/>
    </row>
    <row r="93" spans="1:32" ht="17.100000000000001" thickBot="1">
      <c r="B93" s="87"/>
      <c r="C93" s="88"/>
      <c r="D93" s="88"/>
      <c r="E93" s="88"/>
      <c r="F93" s="88"/>
      <c r="G93" s="88"/>
      <c r="H93" s="88"/>
      <c r="I93" s="88"/>
      <c r="J93" s="88"/>
      <c r="K93" s="88"/>
      <c r="L93" s="88"/>
      <c r="M93" s="88"/>
      <c r="N93" s="88"/>
      <c r="O93" s="88"/>
      <c r="P93" s="89"/>
      <c r="AA93" s="5"/>
      <c r="AB93" s="5"/>
      <c r="AC93" s="5"/>
    </row>
    <row r="94" spans="1:32" ht="21" customHeight="1" thickBot="1">
      <c r="B94" s="275"/>
      <c r="R94" s="1"/>
      <c r="S94" s="1"/>
      <c r="T94" s="1"/>
      <c r="U94" s="1"/>
      <c r="V94" s="1"/>
      <c r="W94" s="1"/>
      <c r="X94" s="1"/>
      <c r="Y94" s="1"/>
      <c r="Z94" s="1"/>
      <c r="AB94" s="5"/>
      <c r="AC94" s="5"/>
    </row>
    <row r="95" spans="1:32" ht="39" customHeight="1">
      <c r="B95" s="101"/>
      <c r="C95" s="52"/>
      <c r="D95" s="52" t="s">
        <v>165</v>
      </c>
      <c r="E95" s="52"/>
      <c r="F95" s="52"/>
      <c r="G95" s="52"/>
      <c r="H95" s="52"/>
      <c r="I95" s="73"/>
      <c r="J95" s="73"/>
      <c r="K95" s="73"/>
      <c r="L95" s="73"/>
      <c r="M95" s="73"/>
      <c r="N95" s="73"/>
      <c r="O95" s="73"/>
      <c r="P95" s="74"/>
      <c r="Q95" s="1"/>
      <c r="AA95" s="217"/>
      <c r="AB95" s="5"/>
      <c r="AC95" s="5"/>
      <c r="AF95" s="1"/>
    </row>
    <row r="96" spans="1:32" ht="12.95" customHeight="1">
      <c r="B96" s="120"/>
      <c r="C96" s="77"/>
      <c r="D96" s="121"/>
      <c r="E96" s="121"/>
      <c r="F96" s="121"/>
      <c r="G96" s="121"/>
      <c r="H96" s="121"/>
      <c r="I96" s="121"/>
      <c r="J96" s="121"/>
      <c r="K96" s="121"/>
      <c r="L96" s="121"/>
      <c r="M96" s="121"/>
      <c r="N96" s="121"/>
      <c r="O96" s="121"/>
      <c r="P96" s="55"/>
      <c r="AA96" s="668"/>
      <c r="AB96" s="5"/>
      <c r="AC96" s="5"/>
    </row>
    <row r="97" spans="2:32" s="81" customFormat="1" ht="26.25" customHeight="1" thickBot="1">
      <c r="B97" s="82"/>
      <c r="D97" s="714"/>
      <c r="E97" s="714"/>
      <c r="F97" s="714"/>
      <c r="G97" s="714"/>
      <c r="H97" s="714"/>
      <c r="I97" s="714"/>
      <c r="J97" s="714"/>
      <c r="K97" s="714"/>
      <c r="L97" s="714"/>
      <c r="M97" s="714"/>
      <c r="N97" s="103" t="s">
        <v>166</v>
      </c>
      <c r="O97" s="5"/>
      <c r="P97" s="83"/>
      <c r="Q97" s="102"/>
      <c r="AA97" s="1"/>
      <c r="AB97" s="5"/>
      <c r="AC97" s="5"/>
      <c r="AD97" s="5"/>
      <c r="AE97" s="5"/>
      <c r="AF97" s="102"/>
    </row>
    <row r="98" spans="2:32" s="81" customFormat="1" ht="26.25" customHeight="1" thickBot="1">
      <c r="B98" s="82"/>
      <c r="D98" s="97" t="s">
        <v>130</v>
      </c>
      <c r="E98" s="736" t="s">
        <v>39</v>
      </c>
      <c r="F98" s="736"/>
      <c r="G98" s="736"/>
      <c r="H98" s="736"/>
      <c r="I98" s="736"/>
      <c r="J98" s="736"/>
      <c r="K98" s="736"/>
      <c r="L98" s="736"/>
      <c r="M98" s="275"/>
      <c r="N98" s="328"/>
      <c r="O98" s="275"/>
      <c r="P98" s="83"/>
      <c r="Q98" s="102"/>
      <c r="AB98" s="5"/>
      <c r="AC98" s="5"/>
      <c r="AD98" s="5"/>
      <c r="AE98" s="5"/>
      <c r="AF98" s="102"/>
    </row>
    <row r="99" spans="2:32" ht="140.1" customHeight="1">
      <c r="B99" s="54"/>
      <c r="D99" s="97"/>
      <c r="E99" s="712" t="s">
        <v>167</v>
      </c>
      <c r="F99" s="712"/>
      <c r="G99" s="712"/>
      <c r="H99" s="712"/>
      <c r="I99" s="712"/>
      <c r="J99" s="712"/>
      <c r="K99" s="712"/>
      <c r="L99" s="712"/>
      <c r="M99" s="272"/>
      <c r="N99" s="8"/>
      <c r="O99" s="98"/>
      <c r="P99" s="55"/>
      <c r="Q99" s="102"/>
      <c r="AA99" s="5"/>
      <c r="AB99" s="5"/>
      <c r="AC99" s="5"/>
      <c r="AF99" s="1"/>
    </row>
    <row r="100" spans="2:32" ht="20.25" customHeight="1">
      <c r="B100" s="92"/>
      <c r="D100" s="668"/>
      <c r="E100" s="713" t="s">
        <v>168</v>
      </c>
      <c r="F100" s="713"/>
      <c r="H100" s="668"/>
      <c r="I100" s="668" t="s">
        <v>169</v>
      </c>
      <c r="K100" s="98"/>
      <c r="L100" s="668" t="s">
        <v>170</v>
      </c>
      <c r="N100" s="668" t="s">
        <v>171</v>
      </c>
      <c r="P100" s="55"/>
      <c r="Q100" s="102"/>
      <c r="AA100" s="5"/>
      <c r="AB100" s="5"/>
      <c r="AC100" s="5"/>
      <c r="AF100" s="1"/>
    </row>
    <row r="101" spans="2:32" ht="26.25" customHeight="1">
      <c r="B101" s="54"/>
      <c r="E101" s="98"/>
      <c r="F101" s="98"/>
      <c r="G101" s="98"/>
      <c r="H101" s="98"/>
      <c r="I101" s="98"/>
      <c r="J101" s="98"/>
      <c r="K101" s="98"/>
      <c r="L101" s="98"/>
      <c r="P101" s="91"/>
      <c r="Q101" s="102"/>
      <c r="AB101" s="102"/>
      <c r="AC101" s="102"/>
      <c r="AD101" s="102"/>
      <c r="AE101" s="102"/>
      <c r="AF101" s="1"/>
    </row>
    <row r="102" spans="2:32" ht="78.95" customHeight="1">
      <c r="B102" s="54"/>
      <c r="E102" s="98"/>
      <c r="F102" s="98"/>
      <c r="G102" s="98"/>
      <c r="H102" s="98"/>
      <c r="I102" s="98"/>
      <c r="J102" s="98"/>
      <c r="K102" s="98"/>
      <c r="L102" s="98"/>
      <c r="N102" s="403"/>
      <c r="P102" s="55"/>
      <c r="Q102" s="102"/>
      <c r="AA102" s="5"/>
      <c r="AB102" s="5"/>
      <c r="AC102" s="5"/>
    </row>
    <row r="103" spans="2:32" ht="21" customHeight="1" thickBot="1">
      <c r="B103" s="87"/>
      <c r="C103" s="88"/>
      <c r="D103" s="88"/>
      <c r="E103" s="88"/>
      <c r="F103" s="88"/>
      <c r="G103" s="88"/>
      <c r="H103" s="88"/>
      <c r="I103" s="88"/>
      <c r="J103" s="88"/>
      <c r="K103" s="88"/>
      <c r="L103" s="88"/>
      <c r="M103" s="88"/>
      <c r="N103" s="88"/>
      <c r="O103" s="88"/>
      <c r="P103" s="89"/>
      <c r="Q103" s="102"/>
      <c r="AB103" s="217"/>
    </row>
    <row r="104" spans="2:32">
      <c r="AA104" s="5"/>
      <c r="AB104" s="5"/>
    </row>
    <row r="105" spans="2:32">
      <c r="AA105" s="5"/>
      <c r="AB105" s="5"/>
    </row>
  </sheetData>
  <sheetProtection algorithmName="SHA-512" hashValue="gS/NekNv+T0hGzWKauTaBWkMbQYTC92cZG5z4gXNyido5db2KTm0dRhlWV8UQItXFi29lgkhaZEzj80ZuoluQA==" saltValue="fyAwuXe+NKjG7F7qjsi5sQ==" spinCount="100000" sheet="1" objects="1" scenarios="1" selectLockedCells="1"/>
  <mergeCells count="44">
    <mergeCell ref="E98:L98"/>
    <mergeCell ref="E77:L77"/>
    <mergeCell ref="B2:P2"/>
    <mergeCell ref="D89:L89"/>
    <mergeCell ref="D91:L91"/>
    <mergeCell ref="E82:L82"/>
    <mergeCell ref="E84:M84"/>
    <mergeCell ref="D79:O79"/>
    <mergeCell ref="D80:O80"/>
    <mergeCell ref="D19:N19"/>
    <mergeCell ref="D22:F22"/>
    <mergeCell ref="D28:G28"/>
    <mergeCell ref="C4:P4"/>
    <mergeCell ref="C5:O5"/>
    <mergeCell ref="E55:L55"/>
    <mergeCell ref="E48:L48"/>
    <mergeCell ref="F8:H8"/>
    <mergeCell ref="E51:L51"/>
    <mergeCell ref="J22:M22"/>
    <mergeCell ref="D13:N13"/>
    <mergeCell ref="J8:L8"/>
    <mergeCell ref="C10:J10"/>
    <mergeCell ref="D46:N46"/>
    <mergeCell ref="D11:N11"/>
    <mergeCell ref="D16:N16"/>
    <mergeCell ref="C35:K35"/>
    <mergeCell ref="D44:I44"/>
    <mergeCell ref="D47:I47"/>
    <mergeCell ref="B3:O3"/>
    <mergeCell ref="D30:N30"/>
    <mergeCell ref="D32:G32"/>
    <mergeCell ref="E99:L99"/>
    <mergeCell ref="E100:F100"/>
    <mergeCell ref="D97:M97"/>
    <mergeCell ref="D41:N41"/>
    <mergeCell ref="D38:N38"/>
    <mergeCell ref="E49:L49"/>
    <mergeCell ref="E70:L74"/>
    <mergeCell ref="D58:J58"/>
    <mergeCell ref="E65:L67"/>
    <mergeCell ref="E54:L54"/>
    <mergeCell ref="E61:L61"/>
    <mergeCell ref="E62:L63"/>
    <mergeCell ref="E52:L52"/>
  </mergeCells>
  <dataValidations count="4">
    <dataValidation type="list" allowBlank="1" showInputMessage="1" showErrorMessage="1" sqref="N62" xr:uid="{00000000-0002-0000-0200-000000000000}">
      <formula1>"Heating, Cooling, Both heating and cooling"</formula1>
    </dataValidation>
    <dataValidation type="list" allowBlank="1" showInputMessage="1" showErrorMessage="1" sqref="N92 N86 N88 N90 N82" xr:uid="{00000000-0002-0000-0200-000001000000}">
      <formula1>"Yes, No"</formula1>
    </dataValidation>
    <dataValidation type="list" allowBlank="1" showInputMessage="1" showErrorMessage="1" sqref="N98" xr:uid="{00000000-0002-0000-0200-000002000000}">
      <formula1>"Rectangle, ""H"", ""L"", ""U"""</formula1>
    </dataValidation>
    <dataValidation type="date" allowBlank="1" showInputMessage="1" showErrorMessage="1" sqref="D32:G32" xr:uid="{2E0BBF53-E845-BF49-956B-667137BA37B8}">
      <formula1>36577</formula1>
      <formula2>420395</formula2>
    </dataValidation>
  </dataValidations>
  <hyperlinks>
    <hyperlink ref="D47" r:id="rId1" xr:uid="{062BAEAD-C922-4246-B90C-92861FCE7053}"/>
  </hyperlinks>
  <printOptions horizontalCentered="1" verticalCentered="1"/>
  <pageMargins left="0.2" right="0.2" top="0.25" bottom="0.25" header="0.05" footer="0.05"/>
  <pageSetup scale="67" orientation="portrait" r:id="rId2"/>
  <rowBreaks count="3" manualBreakCount="3">
    <brk id="33" min="1" max="15" man="1"/>
    <brk id="56" min="1" max="15" man="1"/>
    <brk id="77" min="1" max="15" man="1"/>
  </rowBreaks>
  <colBreaks count="1" manualBreakCount="1">
    <brk id="17" max="1048575" man="1"/>
  </colBreaks>
  <drawing r:id="rId3"/>
  <extLst>
    <ext xmlns:x14="http://schemas.microsoft.com/office/spreadsheetml/2009/9/main" uri="{78C0D931-6437-407d-A8EE-F0AAD7539E65}">
      <x14:conditionalFormattings>
        <x14:conditionalFormatting xmlns:xm="http://schemas.microsoft.com/office/excel/2006/main">
          <x14:cfRule type="expression" priority="14" id="{D4500841-1F16-4250-B445-D798C3D362B8}">
            <xm:f>#REF!='hidden tables'!$G$3</xm:f>
            <x14:dxf>
              <font>
                <color theme="0" tint="-0.14996795556505021"/>
              </font>
              <fill>
                <patternFill>
                  <bgColor theme="0" tint="-0.14996795556505021"/>
                </patternFill>
              </fill>
              <border>
                <left/>
                <right/>
                <top/>
                <bottom/>
              </border>
            </x14:dxf>
          </x14:cfRule>
          <xm:sqref>B95:P98 B99:E99 M99:P99 B100 D100:E100 H100:I100 K100:L100 N100:P100 B101:P103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DA05DCE8-99CC-8342-A368-9E2EE738E83D}">
          <x14:formula1>
            <xm:f>'hidden tables'!$BB$2:$BB$57</xm:f>
          </x14:formula1>
          <xm:sqref>D22:F22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3" tint="0.79998168889431442"/>
  </sheetPr>
  <dimension ref="A1:BHI104"/>
  <sheetViews>
    <sheetView zoomScaleNormal="100" zoomScaleSheetLayoutView="100" workbookViewId="0">
      <selection activeCell="F19" sqref="F19:G19"/>
    </sheetView>
  </sheetViews>
  <sheetFormatPr defaultColWidth="10.875" defaultRowHeight="15.95"/>
  <cols>
    <col min="1" max="1" width="5" style="1" customWidth="1"/>
    <col min="2" max="2" width="5.5" style="1" customWidth="1"/>
    <col min="3" max="3" width="33" style="1" customWidth="1"/>
    <col min="4" max="4" width="24" style="1" customWidth="1"/>
    <col min="5" max="5" width="4.5" style="1" customWidth="1"/>
    <col min="6" max="6" width="50.5" style="1" customWidth="1"/>
    <col min="7" max="7" width="5.875" style="1" customWidth="1"/>
    <col min="8" max="8" width="5.625" style="1" customWidth="1"/>
    <col min="9" max="9" width="21" style="1" customWidth="1"/>
    <col min="10" max="10" width="67.875" style="1" customWidth="1"/>
    <col min="11" max="11" width="54" style="1" customWidth="1"/>
    <col min="12" max="12" width="6.875" style="1" customWidth="1"/>
    <col min="13" max="13" width="43.5" style="1" bestFit="1" customWidth="1"/>
    <col min="14" max="14" width="36" style="1" bestFit="1" customWidth="1"/>
    <col min="15" max="22" width="6.875" style="1" customWidth="1"/>
    <col min="23" max="23" width="22.5" style="1" customWidth="1"/>
    <col min="24" max="16384" width="10.875" style="1"/>
  </cols>
  <sheetData>
    <row r="1" spans="1:1569" s="19" customFormat="1" ht="20.100000000000001" customHeight="1">
      <c r="A1" s="47"/>
      <c r="B1" s="284"/>
      <c r="C1" s="43"/>
      <c r="D1" s="43"/>
      <c r="E1" s="43"/>
      <c r="F1" s="43"/>
      <c r="G1" s="43"/>
      <c r="H1" s="43"/>
      <c r="I1" s="2"/>
      <c r="J1" s="2"/>
      <c r="K1" s="2"/>
      <c r="L1" s="2"/>
      <c r="M1" s="2"/>
      <c r="N1" s="2"/>
      <c r="O1" s="2"/>
      <c r="P1" s="2"/>
      <c r="Q1" s="2"/>
      <c r="R1" s="2"/>
      <c r="S1" s="2"/>
      <c r="T1" s="2"/>
      <c r="U1" s="2"/>
      <c r="V1" s="2"/>
      <c r="W1" s="1"/>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c r="IW1" s="2"/>
      <c r="IX1" s="2"/>
      <c r="IY1" s="2"/>
      <c r="IZ1" s="2"/>
      <c r="JA1" s="2"/>
      <c r="JB1" s="2"/>
      <c r="JC1" s="2"/>
      <c r="JD1" s="2"/>
      <c r="JE1" s="2"/>
      <c r="JF1" s="2"/>
      <c r="JG1" s="2"/>
      <c r="JH1" s="2"/>
      <c r="JI1" s="2"/>
      <c r="JJ1" s="2"/>
      <c r="JK1" s="2"/>
      <c r="JL1" s="2"/>
      <c r="JM1" s="2"/>
      <c r="JN1" s="2"/>
      <c r="JO1" s="2"/>
      <c r="JP1" s="2"/>
      <c r="JQ1" s="2"/>
      <c r="JR1" s="2"/>
      <c r="JS1" s="2"/>
      <c r="JT1" s="2"/>
      <c r="JU1" s="2"/>
      <c r="JV1" s="2"/>
      <c r="JW1" s="2"/>
      <c r="JX1" s="2"/>
      <c r="JY1" s="2"/>
      <c r="JZ1" s="2"/>
      <c r="KA1" s="2"/>
      <c r="KB1" s="2"/>
      <c r="KC1" s="2"/>
      <c r="KD1" s="2"/>
      <c r="KE1" s="2"/>
      <c r="KF1" s="2"/>
      <c r="KG1" s="2"/>
      <c r="KH1" s="2"/>
      <c r="KI1" s="2"/>
      <c r="KJ1" s="2"/>
      <c r="KK1" s="2"/>
      <c r="KL1" s="2"/>
      <c r="KM1" s="2"/>
      <c r="KN1" s="2"/>
      <c r="KO1" s="2"/>
      <c r="KP1" s="2"/>
      <c r="KQ1" s="2"/>
      <c r="KR1" s="2"/>
      <c r="KS1" s="2"/>
      <c r="KT1" s="2"/>
      <c r="KU1" s="2"/>
      <c r="KV1" s="2"/>
      <c r="KW1" s="2"/>
      <c r="KX1" s="2"/>
      <c r="KY1" s="2"/>
      <c r="KZ1" s="2"/>
      <c r="LA1" s="2"/>
      <c r="LB1" s="2"/>
      <c r="LC1" s="2"/>
      <c r="LD1" s="2"/>
      <c r="LE1" s="2"/>
      <c r="LF1" s="2"/>
      <c r="LG1" s="2"/>
      <c r="LH1" s="2"/>
      <c r="LI1" s="2"/>
      <c r="LJ1" s="2"/>
      <c r="LK1" s="2"/>
      <c r="LL1" s="2"/>
      <c r="LM1" s="2"/>
      <c r="LN1" s="2"/>
      <c r="LO1" s="2"/>
      <c r="LP1" s="2"/>
      <c r="LQ1" s="2"/>
      <c r="LR1" s="2"/>
      <c r="LS1" s="2"/>
      <c r="LT1" s="2"/>
      <c r="LU1" s="2"/>
      <c r="LV1" s="2"/>
      <c r="LW1" s="2"/>
      <c r="LX1" s="2"/>
      <c r="LY1" s="2"/>
      <c r="LZ1" s="2"/>
      <c r="MA1" s="2"/>
      <c r="MB1" s="2"/>
      <c r="MC1" s="2"/>
      <c r="MD1" s="2"/>
      <c r="ME1" s="2"/>
      <c r="MF1" s="2"/>
      <c r="MG1" s="2"/>
      <c r="MH1" s="2"/>
      <c r="MI1" s="2"/>
      <c r="MJ1" s="2"/>
      <c r="MK1" s="2"/>
      <c r="ML1" s="2"/>
      <c r="MM1" s="2"/>
      <c r="MN1" s="2"/>
      <c r="MO1" s="2"/>
      <c r="MP1" s="2"/>
      <c r="MQ1" s="2"/>
      <c r="MR1" s="2"/>
      <c r="MS1" s="2"/>
      <c r="MT1" s="2"/>
      <c r="MU1" s="2"/>
      <c r="MV1" s="2"/>
      <c r="MW1" s="2"/>
      <c r="MX1" s="2"/>
      <c r="MY1" s="2"/>
      <c r="MZ1" s="2"/>
      <c r="NA1" s="2"/>
      <c r="NB1" s="2"/>
      <c r="NC1" s="2"/>
      <c r="ND1" s="2"/>
      <c r="NE1" s="2"/>
      <c r="NF1" s="2"/>
      <c r="NG1" s="2"/>
      <c r="NH1" s="2"/>
      <c r="NI1" s="2"/>
      <c r="NJ1" s="2"/>
      <c r="NK1" s="2"/>
      <c r="NL1" s="2"/>
      <c r="NM1" s="2"/>
      <c r="NN1" s="2"/>
      <c r="NO1" s="2"/>
      <c r="NP1" s="2"/>
      <c r="NQ1" s="2"/>
      <c r="NR1" s="2"/>
      <c r="NS1" s="2"/>
      <c r="NT1" s="2"/>
      <c r="NU1" s="2"/>
      <c r="NV1" s="2"/>
      <c r="NW1" s="2"/>
      <c r="NX1" s="2"/>
      <c r="NY1" s="2"/>
      <c r="NZ1" s="2"/>
      <c r="OA1" s="2"/>
      <c r="OB1" s="2"/>
      <c r="OC1" s="2"/>
      <c r="OD1" s="2"/>
      <c r="OE1" s="2"/>
      <c r="OF1" s="2"/>
      <c r="OG1" s="2"/>
      <c r="OH1" s="2"/>
      <c r="OI1" s="2"/>
      <c r="OJ1" s="2"/>
      <c r="OK1" s="2"/>
      <c r="OL1" s="2"/>
      <c r="OM1" s="2"/>
      <c r="ON1" s="2"/>
      <c r="OO1" s="2"/>
      <c r="OP1" s="2"/>
      <c r="OQ1" s="2"/>
      <c r="OR1" s="2"/>
      <c r="OS1" s="2"/>
      <c r="OT1" s="2"/>
      <c r="OU1" s="2"/>
      <c r="OV1" s="2"/>
      <c r="OW1" s="2"/>
      <c r="OX1" s="2"/>
      <c r="OY1" s="2"/>
      <c r="OZ1" s="2"/>
      <c r="PA1" s="2"/>
      <c r="PB1" s="2"/>
      <c r="PC1" s="2"/>
      <c r="PD1" s="2"/>
      <c r="PE1" s="2"/>
      <c r="PF1" s="2"/>
      <c r="PG1" s="2"/>
      <c r="PH1" s="2"/>
      <c r="PI1" s="2"/>
      <c r="PJ1" s="2"/>
      <c r="PK1" s="2"/>
      <c r="PL1" s="2"/>
      <c r="PM1" s="2"/>
      <c r="PN1" s="2"/>
      <c r="PO1" s="2"/>
      <c r="PP1" s="2"/>
      <c r="PQ1" s="2"/>
      <c r="PR1" s="2"/>
      <c r="PS1" s="2"/>
      <c r="PT1" s="2"/>
      <c r="PU1" s="2"/>
      <c r="PV1" s="2"/>
      <c r="PW1" s="2"/>
      <c r="PX1" s="2"/>
      <c r="PY1" s="2"/>
      <c r="PZ1" s="2"/>
      <c r="QA1" s="2"/>
      <c r="QB1" s="2"/>
      <c r="QC1" s="2"/>
      <c r="QD1" s="2"/>
      <c r="QE1" s="2"/>
      <c r="QF1" s="2"/>
      <c r="QG1" s="2"/>
      <c r="QH1" s="2"/>
      <c r="QI1" s="2"/>
      <c r="QJ1" s="2"/>
      <c r="QK1" s="2"/>
      <c r="QL1" s="2"/>
      <c r="QM1" s="2"/>
      <c r="QN1" s="2"/>
      <c r="QO1" s="2"/>
      <c r="QP1" s="2"/>
      <c r="QQ1" s="2"/>
      <c r="QR1" s="2"/>
      <c r="QS1" s="2"/>
      <c r="QT1" s="2"/>
      <c r="QU1" s="2"/>
      <c r="QV1" s="2"/>
      <c r="QW1" s="2"/>
      <c r="QX1" s="2"/>
      <c r="QY1" s="2"/>
      <c r="QZ1" s="2"/>
      <c r="RA1" s="2"/>
      <c r="RB1" s="2"/>
      <c r="RC1" s="2"/>
      <c r="RD1" s="2"/>
      <c r="RE1" s="2"/>
      <c r="RF1" s="2"/>
      <c r="RG1" s="2"/>
      <c r="RH1" s="2"/>
      <c r="RI1" s="2"/>
      <c r="RJ1" s="2"/>
      <c r="RK1" s="2"/>
      <c r="RL1" s="2"/>
      <c r="RM1" s="2"/>
      <c r="RN1" s="2"/>
      <c r="RO1" s="2"/>
      <c r="RP1" s="2"/>
      <c r="RQ1" s="2"/>
      <c r="RR1" s="2"/>
      <c r="RS1" s="2"/>
      <c r="RT1" s="2"/>
      <c r="RU1" s="2"/>
      <c r="RV1" s="2"/>
      <c r="RW1" s="2"/>
      <c r="RX1" s="2"/>
      <c r="RY1" s="2"/>
      <c r="RZ1" s="2"/>
      <c r="SA1" s="2"/>
      <c r="SB1" s="2"/>
      <c r="SC1" s="2"/>
      <c r="SD1" s="2"/>
      <c r="SE1" s="2"/>
      <c r="SF1" s="2"/>
      <c r="SG1" s="2"/>
      <c r="SH1" s="2"/>
      <c r="SI1" s="2"/>
      <c r="SJ1" s="2"/>
      <c r="SK1" s="2"/>
      <c r="SL1" s="2"/>
      <c r="SM1" s="2"/>
      <c r="SN1" s="2"/>
      <c r="SO1" s="2"/>
      <c r="SP1" s="2"/>
      <c r="SQ1" s="2"/>
      <c r="SR1" s="2"/>
      <c r="SS1" s="2"/>
      <c r="ST1" s="2"/>
      <c r="SU1" s="2"/>
      <c r="SV1" s="2"/>
      <c r="SW1" s="2"/>
      <c r="SX1" s="2"/>
      <c r="SY1" s="2"/>
      <c r="SZ1" s="2"/>
      <c r="TA1" s="2"/>
      <c r="TB1" s="2"/>
      <c r="TC1" s="2"/>
      <c r="TD1" s="2"/>
      <c r="TE1" s="2"/>
      <c r="TF1" s="2"/>
      <c r="TG1" s="2"/>
      <c r="TH1" s="2"/>
      <c r="TI1" s="2"/>
      <c r="TJ1" s="2"/>
      <c r="TK1" s="2"/>
      <c r="TL1" s="2"/>
      <c r="TM1" s="2"/>
      <c r="TN1" s="2"/>
      <c r="TO1" s="2"/>
      <c r="TP1" s="2"/>
      <c r="TQ1" s="2"/>
      <c r="TR1" s="2"/>
      <c r="TS1" s="2"/>
      <c r="TT1" s="2"/>
      <c r="TU1" s="2"/>
      <c r="TV1" s="2"/>
      <c r="TW1" s="2"/>
      <c r="TX1" s="2"/>
      <c r="TY1" s="2"/>
      <c r="TZ1" s="2"/>
      <c r="UA1" s="2"/>
      <c r="UB1" s="2"/>
      <c r="UC1" s="2"/>
      <c r="UD1" s="2"/>
      <c r="UE1" s="2"/>
      <c r="UF1" s="2"/>
      <c r="UG1" s="2"/>
      <c r="UH1" s="2"/>
      <c r="UI1" s="2"/>
      <c r="UJ1" s="2"/>
      <c r="UK1" s="2"/>
      <c r="UL1" s="2"/>
      <c r="UM1" s="2"/>
      <c r="UN1" s="2"/>
      <c r="UO1" s="2"/>
      <c r="UP1" s="2"/>
      <c r="UQ1" s="2"/>
      <c r="UR1" s="2"/>
      <c r="US1" s="2"/>
      <c r="UT1" s="2"/>
      <c r="UU1" s="2"/>
      <c r="UV1" s="2"/>
      <c r="UW1" s="2"/>
      <c r="UX1" s="2"/>
      <c r="UY1" s="2"/>
      <c r="UZ1" s="2"/>
      <c r="VA1" s="2"/>
      <c r="VB1" s="2"/>
      <c r="VC1" s="2"/>
      <c r="VD1" s="2"/>
      <c r="VE1" s="2"/>
      <c r="VF1" s="2"/>
      <c r="VG1" s="2"/>
      <c r="VH1" s="2"/>
      <c r="VI1" s="2"/>
      <c r="VJ1" s="2"/>
      <c r="VK1" s="2"/>
      <c r="VL1" s="2"/>
      <c r="VM1" s="2"/>
      <c r="VN1" s="2"/>
      <c r="VO1" s="2"/>
      <c r="VP1" s="2"/>
      <c r="VQ1" s="2"/>
      <c r="VR1" s="2"/>
      <c r="VS1" s="2"/>
      <c r="VT1" s="2"/>
      <c r="VU1" s="2"/>
      <c r="VV1" s="2"/>
      <c r="VW1" s="2"/>
      <c r="VX1" s="2"/>
      <c r="VY1" s="2"/>
      <c r="VZ1" s="2"/>
      <c r="WA1" s="2"/>
      <c r="WB1" s="2"/>
      <c r="WC1" s="2"/>
      <c r="WD1" s="2"/>
      <c r="WE1" s="2"/>
      <c r="WF1" s="2"/>
      <c r="WG1" s="2"/>
      <c r="WH1" s="2"/>
      <c r="WI1" s="2"/>
      <c r="WJ1" s="2"/>
      <c r="WK1" s="2"/>
      <c r="WL1" s="2"/>
      <c r="WM1" s="2"/>
      <c r="WN1" s="2"/>
      <c r="WO1" s="2"/>
      <c r="WP1" s="2"/>
      <c r="WQ1" s="2"/>
      <c r="WR1" s="2"/>
      <c r="WS1" s="2"/>
      <c r="WT1" s="2"/>
      <c r="WU1" s="2"/>
      <c r="WV1" s="2"/>
      <c r="WW1" s="2"/>
      <c r="WX1" s="2"/>
      <c r="WY1" s="2"/>
      <c r="WZ1" s="2"/>
      <c r="XA1" s="2"/>
      <c r="XB1" s="2"/>
      <c r="XC1" s="2"/>
      <c r="XD1" s="2"/>
      <c r="XE1" s="2"/>
      <c r="XF1" s="2"/>
      <c r="XG1" s="2"/>
      <c r="XH1" s="2"/>
      <c r="XI1" s="2"/>
      <c r="XJ1" s="2"/>
      <c r="XK1" s="2"/>
      <c r="XL1" s="2"/>
      <c r="XM1" s="2"/>
      <c r="XN1" s="2"/>
      <c r="XO1" s="2"/>
      <c r="XP1" s="2"/>
      <c r="XQ1" s="2"/>
      <c r="XR1" s="2"/>
      <c r="XS1" s="2"/>
      <c r="XT1" s="2"/>
      <c r="XU1" s="2"/>
      <c r="XV1" s="2"/>
      <c r="XW1" s="2"/>
      <c r="XX1" s="2"/>
      <c r="XY1" s="2"/>
      <c r="XZ1" s="2"/>
      <c r="YA1" s="2"/>
      <c r="YB1" s="2"/>
      <c r="YC1" s="2"/>
      <c r="YD1" s="2"/>
      <c r="YE1" s="2"/>
      <c r="YF1" s="2"/>
      <c r="YG1" s="2"/>
      <c r="YH1" s="2"/>
      <c r="YI1" s="2"/>
      <c r="YJ1" s="2"/>
      <c r="YK1" s="2"/>
      <c r="YL1" s="2"/>
      <c r="YM1" s="2"/>
      <c r="YN1" s="2"/>
      <c r="YO1" s="2"/>
      <c r="YP1" s="2"/>
      <c r="YQ1" s="2"/>
      <c r="YR1" s="2"/>
      <c r="YS1" s="2"/>
      <c r="YT1" s="2"/>
      <c r="YU1" s="2"/>
      <c r="YV1" s="2"/>
      <c r="YW1" s="2"/>
      <c r="YX1" s="2"/>
      <c r="YY1" s="2"/>
      <c r="YZ1" s="2"/>
      <c r="ZA1" s="2"/>
      <c r="ZB1" s="2"/>
      <c r="ZC1" s="2"/>
      <c r="ZD1" s="2"/>
      <c r="ZE1" s="2"/>
      <c r="ZF1" s="2"/>
      <c r="ZG1" s="2"/>
      <c r="ZH1" s="2"/>
      <c r="ZI1" s="2"/>
      <c r="ZJ1" s="2"/>
      <c r="ZK1" s="2"/>
      <c r="ZL1" s="2"/>
      <c r="ZM1" s="2"/>
      <c r="ZN1" s="2"/>
      <c r="ZO1" s="2"/>
      <c r="ZP1" s="2"/>
      <c r="ZQ1" s="2"/>
      <c r="ZR1" s="2"/>
      <c r="ZS1" s="2"/>
      <c r="ZT1" s="2"/>
      <c r="ZU1" s="2"/>
      <c r="ZV1" s="2"/>
      <c r="ZW1" s="2"/>
      <c r="ZX1" s="2"/>
      <c r="ZY1" s="2"/>
      <c r="ZZ1" s="2"/>
      <c r="AAA1" s="2"/>
      <c r="AAB1" s="2"/>
      <c r="AAC1" s="2"/>
      <c r="AAD1" s="2"/>
      <c r="AAE1" s="2"/>
      <c r="AAF1" s="2"/>
      <c r="AAG1" s="2"/>
      <c r="AAH1" s="2"/>
      <c r="AAI1" s="2"/>
      <c r="AAJ1" s="2"/>
      <c r="AAK1" s="2"/>
      <c r="AAL1" s="2"/>
      <c r="AAM1" s="2"/>
      <c r="AAN1" s="2"/>
      <c r="AAO1" s="2"/>
      <c r="AAP1" s="2"/>
      <c r="AAQ1" s="2"/>
      <c r="AAR1" s="2"/>
      <c r="AAS1" s="2"/>
      <c r="AAT1" s="2"/>
      <c r="AAU1" s="2"/>
      <c r="AAV1" s="2"/>
      <c r="AAW1" s="2"/>
      <c r="AAX1" s="2"/>
      <c r="AAY1" s="2"/>
      <c r="AAZ1" s="2"/>
      <c r="ABA1" s="2"/>
      <c r="ABB1" s="2"/>
      <c r="ABC1" s="2"/>
      <c r="ABD1" s="2"/>
      <c r="ABE1" s="2"/>
      <c r="ABF1" s="2"/>
      <c r="ABG1" s="2"/>
      <c r="ABH1" s="2"/>
      <c r="ABI1" s="2"/>
      <c r="ABJ1" s="2"/>
      <c r="ABK1" s="2"/>
      <c r="ABL1" s="2"/>
      <c r="ABM1" s="2"/>
      <c r="ABN1" s="2"/>
      <c r="ABO1" s="2"/>
      <c r="ABP1" s="2"/>
      <c r="ABQ1" s="2"/>
      <c r="ABR1" s="2"/>
      <c r="ABS1" s="2"/>
      <c r="ABT1" s="2"/>
      <c r="ABU1" s="2"/>
      <c r="ABV1" s="2"/>
      <c r="ABW1" s="2"/>
      <c r="ABX1" s="2"/>
      <c r="ABY1" s="2"/>
      <c r="ABZ1" s="2"/>
      <c r="ACA1" s="2"/>
      <c r="ACB1" s="2"/>
      <c r="ACC1" s="2"/>
      <c r="ACD1" s="2"/>
      <c r="ACE1" s="2"/>
      <c r="ACF1" s="2"/>
      <c r="ACG1" s="2"/>
      <c r="ACH1" s="2"/>
      <c r="ACI1" s="2"/>
      <c r="ACJ1" s="2"/>
      <c r="ACK1" s="2"/>
      <c r="ACL1" s="2"/>
      <c r="ACM1" s="2"/>
      <c r="ACN1" s="2"/>
      <c r="ACO1" s="2"/>
      <c r="ACP1" s="2"/>
      <c r="ACQ1" s="2"/>
      <c r="ACR1" s="2"/>
      <c r="ACS1" s="2"/>
      <c r="ACT1" s="2"/>
      <c r="ACU1" s="2"/>
      <c r="ACV1" s="2"/>
      <c r="ACW1" s="2"/>
      <c r="ACX1" s="2"/>
      <c r="ACY1" s="2"/>
      <c r="ACZ1" s="2"/>
      <c r="ADA1" s="2"/>
      <c r="ADB1" s="2"/>
      <c r="ADC1" s="2"/>
      <c r="ADD1" s="2"/>
      <c r="ADE1" s="2"/>
      <c r="ADF1" s="2"/>
      <c r="ADG1" s="2"/>
      <c r="ADH1" s="2"/>
      <c r="ADI1" s="2"/>
      <c r="ADJ1" s="2"/>
      <c r="ADK1" s="2"/>
      <c r="ADL1" s="2"/>
      <c r="ADM1" s="2"/>
      <c r="ADN1" s="2"/>
      <c r="ADO1" s="2"/>
      <c r="ADP1" s="2"/>
      <c r="ADQ1" s="2"/>
      <c r="ADR1" s="2"/>
      <c r="ADS1" s="2"/>
      <c r="ADT1" s="2"/>
      <c r="ADU1" s="2"/>
      <c r="ADV1" s="2"/>
      <c r="ADW1" s="2"/>
      <c r="ADX1" s="2"/>
      <c r="ADY1" s="2"/>
      <c r="ADZ1" s="2"/>
      <c r="AEA1" s="2"/>
      <c r="AEB1" s="2"/>
      <c r="AEC1" s="2"/>
      <c r="AED1" s="2"/>
      <c r="AEE1" s="2"/>
      <c r="AEF1" s="2"/>
      <c r="AEG1" s="2"/>
      <c r="AEH1" s="2"/>
      <c r="AEI1" s="2"/>
      <c r="AEJ1" s="2"/>
      <c r="AEK1" s="2"/>
      <c r="AEL1" s="2"/>
      <c r="AEM1" s="2"/>
      <c r="AEN1" s="2"/>
      <c r="AEO1" s="2"/>
      <c r="AEP1" s="2"/>
      <c r="AEQ1" s="2"/>
      <c r="AER1" s="2"/>
      <c r="AES1" s="2"/>
      <c r="AET1" s="2"/>
      <c r="AEU1" s="2"/>
      <c r="AEV1" s="2"/>
      <c r="AEW1" s="2"/>
      <c r="AEX1" s="2"/>
      <c r="AEY1" s="2"/>
      <c r="AEZ1" s="2"/>
      <c r="AFA1" s="2"/>
      <c r="AFB1" s="2"/>
      <c r="AFC1" s="2"/>
      <c r="AFD1" s="2"/>
      <c r="AFE1" s="2"/>
      <c r="AFF1" s="2"/>
      <c r="AFG1" s="2"/>
      <c r="AFH1" s="2"/>
      <c r="AFI1" s="2"/>
      <c r="AFJ1" s="2"/>
      <c r="AFK1" s="2"/>
      <c r="AFL1" s="2"/>
      <c r="AFM1" s="2"/>
      <c r="AFN1" s="2"/>
      <c r="AFO1" s="2"/>
      <c r="AFP1" s="2"/>
      <c r="AFQ1" s="2"/>
      <c r="AFR1" s="2"/>
      <c r="AFS1" s="2"/>
      <c r="AFT1" s="2"/>
      <c r="AFU1" s="2"/>
      <c r="AFV1" s="2"/>
      <c r="AFW1" s="2"/>
      <c r="AFX1" s="2"/>
      <c r="AFY1" s="2"/>
      <c r="AFZ1" s="2"/>
      <c r="AGA1" s="2"/>
      <c r="AGB1" s="2"/>
      <c r="AGC1" s="2"/>
      <c r="AGD1" s="2"/>
      <c r="AGE1" s="2"/>
      <c r="AGF1" s="2"/>
      <c r="AGG1" s="2"/>
      <c r="AGH1" s="2"/>
      <c r="AGI1" s="2"/>
      <c r="AGJ1" s="2"/>
      <c r="AGK1" s="2"/>
      <c r="AGL1" s="2"/>
      <c r="AGM1" s="2"/>
      <c r="AGN1" s="2"/>
      <c r="AGO1" s="2"/>
      <c r="AGP1" s="2"/>
      <c r="AGQ1" s="2"/>
      <c r="AGR1" s="2"/>
      <c r="AGS1" s="2"/>
      <c r="AGT1" s="2"/>
      <c r="AGU1" s="2"/>
      <c r="AGV1" s="2"/>
      <c r="AGW1" s="2"/>
      <c r="AGX1" s="2"/>
      <c r="AGY1" s="2"/>
      <c r="AGZ1" s="2"/>
      <c r="AHA1" s="2"/>
      <c r="AHB1" s="2"/>
      <c r="AHC1" s="2"/>
      <c r="AHD1" s="2"/>
      <c r="AHE1" s="2"/>
      <c r="AHF1" s="2"/>
      <c r="AHG1" s="2"/>
      <c r="AHH1" s="2"/>
      <c r="AHI1" s="2"/>
      <c r="AHJ1" s="2"/>
      <c r="AHK1" s="2"/>
      <c r="AHL1" s="2"/>
      <c r="AHM1" s="2"/>
      <c r="AHN1" s="2"/>
      <c r="AHO1" s="2"/>
      <c r="AHP1" s="2"/>
      <c r="AHQ1" s="2"/>
      <c r="AHR1" s="2"/>
      <c r="AHS1" s="2"/>
      <c r="AHT1" s="2"/>
      <c r="AHU1" s="2"/>
      <c r="AHV1" s="2"/>
      <c r="AHW1" s="2"/>
      <c r="AHX1" s="2"/>
      <c r="AHY1" s="2"/>
      <c r="AHZ1" s="2"/>
      <c r="AIA1" s="2"/>
      <c r="AIB1" s="2"/>
      <c r="AIC1" s="2"/>
      <c r="AID1" s="2"/>
      <c r="AIE1" s="2"/>
      <c r="AIF1" s="2"/>
      <c r="AIG1" s="2"/>
      <c r="AIH1" s="2"/>
      <c r="AII1" s="2"/>
      <c r="AIJ1" s="2"/>
      <c r="AIK1" s="2"/>
      <c r="AIL1" s="2"/>
      <c r="AIM1" s="2"/>
      <c r="AIN1" s="2"/>
      <c r="AIO1" s="2"/>
      <c r="AIP1" s="2"/>
      <c r="AIQ1" s="2"/>
      <c r="AIR1" s="2"/>
      <c r="AIS1" s="2"/>
      <c r="AIT1" s="2"/>
      <c r="AIU1" s="2"/>
      <c r="AIV1" s="2"/>
      <c r="AIW1" s="2"/>
      <c r="AIX1" s="2"/>
      <c r="AIY1" s="2"/>
      <c r="AIZ1" s="2"/>
      <c r="AJA1" s="2"/>
      <c r="AJB1" s="2"/>
      <c r="AJC1" s="2"/>
      <c r="AJD1" s="2"/>
      <c r="AJE1" s="2"/>
      <c r="AJF1" s="2"/>
      <c r="AJG1" s="2"/>
      <c r="AJH1" s="2"/>
      <c r="AJI1" s="2"/>
      <c r="AJJ1" s="2"/>
      <c r="AJK1" s="2"/>
      <c r="AJL1" s="2"/>
      <c r="AJM1" s="2"/>
      <c r="AJN1" s="2"/>
      <c r="AJO1" s="2"/>
      <c r="AJP1" s="2"/>
      <c r="AJQ1" s="2"/>
      <c r="AJR1" s="2"/>
      <c r="AJS1" s="2"/>
      <c r="AJT1" s="2"/>
      <c r="AJU1" s="2"/>
      <c r="AJV1" s="2"/>
      <c r="AJW1" s="2"/>
      <c r="AJX1" s="2"/>
      <c r="AJY1" s="2"/>
      <c r="AJZ1" s="2"/>
      <c r="AKA1" s="2"/>
      <c r="AKB1" s="2"/>
      <c r="AKC1" s="2"/>
      <c r="AKD1" s="2"/>
      <c r="AKE1" s="2"/>
      <c r="AKF1" s="2"/>
      <c r="AKG1" s="2"/>
      <c r="AKH1" s="2"/>
      <c r="AKI1" s="2"/>
      <c r="AKJ1" s="2"/>
      <c r="AKK1" s="2"/>
      <c r="AKL1" s="2"/>
      <c r="AKM1" s="2"/>
      <c r="AKN1" s="2"/>
      <c r="AKO1" s="2"/>
      <c r="AKP1" s="2"/>
      <c r="AKQ1" s="2"/>
      <c r="AKR1" s="2"/>
      <c r="AKS1" s="2"/>
      <c r="AKT1" s="2"/>
      <c r="AKU1" s="2"/>
      <c r="AKV1" s="2"/>
      <c r="AKW1" s="2"/>
      <c r="AKX1" s="2"/>
      <c r="AKY1" s="2"/>
      <c r="AKZ1" s="2"/>
      <c r="ALA1" s="2"/>
      <c r="ALB1" s="2"/>
      <c r="ALC1" s="2"/>
      <c r="ALD1" s="2"/>
      <c r="ALE1" s="2"/>
      <c r="ALF1" s="2"/>
      <c r="ALG1" s="2"/>
      <c r="ALH1" s="2"/>
      <c r="ALI1" s="2"/>
      <c r="ALJ1" s="2"/>
      <c r="ALK1" s="2"/>
      <c r="ALL1" s="2"/>
      <c r="ALM1" s="2"/>
      <c r="ALN1" s="2"/>
      <c r="ALO1" s="2"/>
      <c r="ALP1" s="2"/>
      <c r="ALQ1" s="2"/>
      <c r="ALR1" s="2"/>
      <c r="ALS1" s="2"/>
      <c r="ALT1" s="2"/>
      <c r="ALU1" s="2"/>
      <c r="ALV1" s="2"/>
      <c r="ALW1" s="2"/>
      <c r="ALX1" s="2"/>
      <c r="ALY1" s="2"/>
      <c r="ALZ1" s="2"/>
      <c r="AMA1" s="2"/>
      <c r="AMB1" s="2"/>
      <c r="AMC1" s="2"/>
      <c r="AMD1" s="2"/>
      <c r="AME1" s="2"/>
      <c r="AMF1" s="2"/>
      <c r="AMG1" s="2"/>
      <c r="AMH1" s="2"/>
      <c r="AMI1" s="2"/>
      <c r="AMJ1" s="2"/>
      <c r="AMK1" s="2"/>
      <c r="AML1" s="2"/>
      <c r="AMM1" s="2"/>
      <c r="AMN1" s="2"/>
      <c r="AMO1" s="2"/>
      <c r="AMP1" s="2"/>
      <c r="AMQ1" s="2"/>
      <c r="AMR1" s="2"/>
      <c r="AMS1" s="2"/>
      <c r="AMT1" s="2"/>
      <c r="AMU1" s="2"/>
      <c r="AMV1" s="2"/>
      <c r="AMW1" s="2"/>
      <c r="AMX1" s="2"/>
      <c r="AMY1" s="2"/>
      <c r="AMZ1" s="2"/>
      <c r="ANA1" s="2"/>
      <c r="ANB1" s="2"/>
      <c r="ANC1" s="2"/>
      <c r="AND1" s="2"/>
      <c r="ANE1" s="2"/>
      <c r="ANF1" s="2"/>
      <c r="ANG1" s="2"/>
      <c r="ANH1" s="2"/>
      <c r="ANI1" s="2"/>
      <c r="ANJ1" s="2"/>
      <c r="ANK1" s="2"/>
      <c r="ANL1" s="2"/>
      <c r="ANM1" s="2"/>
      <c r="ANN1" s="2"/>
      <c r="ANO1" s="2"/>
      <c r="ANP1" s="2"/>
      <c r="ANQ1" s="2"/>
      <c r="ANR1" s="2"/>
      <c r="ANS1" s="2"/>
      <c r="ANT1" s="2"/>
      <c r="ANU1" s="2"/>
      <c r="ANV1" s="2"/>
      <c r="ANW1" s="2"/>
      <c r="ANX1" s="2"/>
      <c r="ANY1" s="2"/>
      <c r="ANZ1" s="2"/>
      <c r="AOA1" s="2"/>
      <c r="AOB1" s="2"/>
      <c r="AOC1" s="2"/>
      <c r="AOD1" s="2"/>
      <c r="AOE1" s="2"/>
      <c r="AOF1" s="2"/>
      <c r="AOG1" s="2"/>
      <c r="AOH1" s="2"/>
      <c r="AOI1" s="2"/>
      <c r="AOJ1" s="2"/>
      <c r="AOK1" s="2"/>
      <c r="AOL1" s="2"/>
      <c r="AOM1" s="2"/>
      <c r="AON1" s="2"/>
      <c r="AOO1" s="2"/>
      <c r="AOP1" s="2"/>
      <c r="AOQ1" s="2"/>
      <c r="AOR1" s="2"/>
      <c r="AOS1" s="2"/>
      <c r="AOT1" s="2"/>
      <c r="AOU1" s="2"/>
      <c r="AOV1" s="2"/>
      <c r="AOW1" s="2"/>
      <c r="AOX1" s="2"/>
      <c r="AOY1" s="2"/>
      <c r="AOZ1" s="2"/>
      <c r="APA1" s="2"/>
      <c r="APB1" s="2"/>
      <c r="APC1" s="2"/>
      <c r="APD1" s="2"/>
      <c r="APE1" s="2"/>
      <c r="APF1" s="2"/>
      <c r="APG1" s="2"/>
      <c r="APH1" s="2"/>
      <c r="API1" s="2"/>
      <c r="APJ1" s="2"/>
      <c r="APK1" s="2"/>
      <c r="APL1" s="2"/>
      <c r="APM1" s="2"/>
      <c r="APN1" s="2"/>
      <c r="APO1" s="2"/>
      <c r="APP1" s="2"/>
      <c r="APQ1" s="2"/>
      <c r="APR1" s="2"/>
      <c r="APS1" s="2"/>
      <c r="APT1" s="2"/>
      <c r="APU1" s="2"/>
      <c r="APV1" s="2"/>
      <c r="APW1" s="2"/>
      <c r="APX1" s="2"/>
      <c r="APY1" s="2"/>
      <c r="APZ1" s="2"/>
      <c r="AQA1" s="2"/>
      <c r="AQB1" s="2"/>
      <c r="AQC1" s="2"/>
      <c r="AQD1" s="2"/>
      <c r="AQE1" s="2"/>
      <c r="AQF1" s="2"/>
      <c r="AQG1" s="2"/>
      <c r="AQH1" s="2"/>
      <c r="AQI1" s="2"/>
      <c r="AQJ1" s="2"/>
      <c r="AQK1" s="2"/>
      <c r="AQL1" s="2"/>
      <c r="AQM1" s="2"/>
      <c r="AQN1" s="2"/>
      <c r="AQO1" s="2"/>
      <c r="AQP1" s="2"/>
      <c r="AQQ1" s="2"/>
      <c r="AQR1" s="2"/>
      <c r="AQS1" s="2"/>
      <c r="AQT1" s="2"/>
      <c r="AQU1" s="2"/>
      <c r="AQV1" s="2"/>
      <c r="AQW1" s="2"/>
      <c r="AQX1" s="2"/>
      <c r="AQY1" s="2"/>
      <c r="AQZ1" s="2"/>
      <c r="ARA1" s="2"/>
      <c r="ARB1" s="2"/>
      <c r="ARC1" s="2"/>
      <c r="ARD1" s="2"/>
      <c r="ARE1" s="2"/>
      <c r="ARF1" s="2"/>
      <c r="ARG1" s="2"/>
      <c r="ARH1" s="2"/>
      <c r="ARI1" s="2"/>
      <c r="ARJ1" s="2"/>
      <c r="ARK1" s="2"/>
      <c r="ARL1" s="2"/>
      <c r="ARM1" s="2"/>
      <c r="ARN1" s="2"/>
      <c r="ARO1" s="2"/>
      <c r="ARP1" s="2"/>
      <c r="ARQ1" s="2"/>
      <c r="ARR1" s="2"/>
      <c r="ARS1" s="2"/>
      <c r="ART1" s="2"/>
      <c r="ARU1" s="2"/>
      <c r="ARV1" s="2"/>
      <c r="ARW1" s="2"/>
      <c r="ARX1" s="2"/>
      <c r="ARY1" s="2"/>
      <c r="ARZ1" s="2"/>
      <c r="ASA1" s="2"/>
      <c r="ASB1" s="2"/>
      <c r="ASC1" s="2"/>
      <c r="ASD1" s="2"/>
      <c r="ASE1" s="2"/>
      <c r="ASF1" s="2"/>
      <c r="ASG1" s="2"/>
      <c r="ASH1" s="2"/>
      <c r="ASI1" s="2"/>
      <c r="ASJ1" s="2"/>
      <c r="ASK1" s="2"/>
      <c r="ASL1" s="2"/>
      <c r="ASM1" s="2"/>
      <c r="ASN1" s="2"/>
      <c r="ASO1" s="2"/>
      <c r="ASP1" s="2"/>
      <c r="ASQ1" s="2"/>
      <c r="ASR1" s="2"/>
      <c r="ASS1" s="2"/>
      <c r="AST1" s="2"/>
      <c r="ASU1" s="2"/>
      <c r="ASV1" s="2"/>
      <c r="ASW1" s="2"/>
      <c r="ASX1" s="2"/>
      <c r="ASY1" s="2"/>
      <c r="ASZ1" s="2"/>
      <c r="ATA1" s="2"/>
      <c r="ATB1" s="2"/>
      <c r="ATC1" s="2"/>
      <c r="ATD1" s="2"/>
      <c r="ATE1" s="2"/>
      <c r="ATF1" s="2"/>
      <c r="ATG1" s="2"/>
      <c r="ATH1" s="2"/>
      <c r="ATI1" s="2"/>
      <c r="ATJ1" s="2"/>
      <c r="ATK1" s="2"/>
      <c r="ATL1" s="2"/>
      <c r="ATM1" s="2"/>
      <c r="ATN1" s="2"/>
      <c r="ATO1" s="2"/>
      <c r="ATP1" s="2"/>
      <c r="ATQ1" s="2"/>
      <c r="ATR1" s="2"/>
      <c r="ATS1" s="2"/>
      <c r="ATT1" s="2"/>
      <c r="ATU1" s="2"/>
      <c r="ATV1" s="2"/>
      <c r="ATW1" s="2"/>
      <c r="ATX1" s="2"/>
      <c r="ATY1" s="2"/>
      <c r="ATZ1" s="2"/>
      <c r="AUA1" s="2"/>
      <c r="AUB1" s="2"/>
      <c r="AUC1" s="2"/>
      <c r="AUD1" s="2"/>
      <c r="AUE1" s="2"/>
      <c r="AUF1" s="2"/>
      <c r="AUG1" s="2"/>
      <c r="AUH1" s="2"/>
      <c r="AUI1" s="2"/>
      <c r="AUJ1" s="2"/>
      <c r="AUK1" s="2"/>
      <c r="AUL1" s="2"/>
      <c r="AUM1" s="2"/>
      <c r="AUN1" s="2"/>
      <c r="AUO1" s="2"/>
      <c r="AUP1" s="2"/>
      <c r="AUQ1" s="2"/>
      <c r="AUR1" s="2"/>
      <c r="AUS1" s="2"/>
      <c r="AUT1" s="2"/>
      <c r="AUU1" s="2"/>
      <c r="AUV1" s="2"/>
      <c r="AUW1" s="2"/>
      <c r="AUX1" s="2"/>
      <c r="AUY1" s="2"/>
      <c r="AUZ1" s="2"/>
      <c r="AVA1" s="2"/>
      <c r="AVB1" s="2"/>
      <c r="AVC1" s="2"/>
      <c r="AVD1" s="2"/>
      <c r="AVE1" s="2"/>
      <c r="AVF1" s="2"/>
      <c r="AVG1" s="2"/>
      <c r="AVH1" s="2"/>
      <c r="AVI1" s="2"/>
      <c r="AVJ1" s="2"/>
      <c r="AVK1" s="2"/>
      <c r="AVL1" s="2"/>
      <c r="AVM1" s="2"/>
      <c r="AVN1" s="2"/>
      <c r="AVO1" s="2"/>
      <c r="AVP1" s="2"/>
      <c r="AVQ1" s="2"/>
      <c r="AVR1" s="2"/>
      <c r="AVS1" s="2"/>
      <c r="AVT1" s="2"/>
      <c r="AVU1" s="2"/>
      <c r="AVV1" s="2"/>
      <c r="AVW1" s="2"/>
      <c r="AVX1" s="2"/>
      <c r="AVY1" s="2"/>
      <c r="AVZ1" s="2"/>
      <c r="AWA1" s="2"/>
      <c r="AWB1" s="2"/>
      <c r="AWC1" s="2"/>
      <c r="AWD1" s="2"/>
      <c r="AWE1" s="2"/>
      <c r="AWF1" s="2"/>
      <c r="AWG1" s="2"/>
      <c r="AWH1" s="2"/>
      <c r="AWI1" s="2"/>
      <c r="AWJ1" s="2"/>
      <c r="AWK1" s="2"/>
      <c r="AWL1" s="2"/>
      <c r="AWM1" s="2"/>
      <c r="AWN1" s="2"/>
      <c r="AWO1" s="2"/>
      <c r="AWP1" s="2"/>
      <c r="AWQ1" s="2"/>
      <c r="AWR1" s="2"/>
      <c r="AWS1" s="2"/>
      <c r="AWT1" s="2"/>
      <c r="AWU1" s="2"/>
      <c r="AWV1" s="2"/>
      <c r="AWW1" s="2"/>
      <c r="AWX1" s="2"/>
      <c r="AWY1" s="2"/>
      <c r="AWZ1" s="2"/>
      <c r="AXA1" s="2"/>
      <c r="AXB1" s="2"/>
      <c r="AXC1" s="2"/>
      <c r="AXD1" s="2"/>
      <c r="AXE1" s="2"/>
      <c r="AXF1" s="2"/>
      <c r="AXG1" s="2"/>
      <c r="AXH1" s="2"/>
      <c r="AXI1" s="2"/>
      <c r="AXJ1" s="2"/>
      <c r="AXK1" s="2"/>
      <c r="AXL1" s="2"/>
      <c r="AXM1" s="2"/>
      <c r="AXN1" s="2"/>
      <c r="AXO1" s="2"/>
      <c r="AXP1" s="2"/>
      <c r="AXQ1" s="2"/>
      <c r="AXR1" s="2"/>
      <c r="AXS1" s="2"/>
      <c r="AXT1" s="2"/>
      <c r="AXU1" s="2"/>
      <c r="AXV1" s="2"/>
      <c r="AXW1" s="2"/>
      <c r="AXX1" s="2"/>
      <c r="AXY1" s="2"/>
      <c r="AXZ1" s="2"/>
      <c r="AYA1" s="2"/>
      <c r="AYB1" s="2"/>
      <c r="AYC1" s="2"/>
      <c r="AYD1" s="2"/>
      <c r="AYE1" s="2"/>
      <c r="AYF1" s="2"/>
      <c r="AYG1" s="2"/>
      <c r="AYH1" s="2"/>
      <c r="AYI1" s="2"/>
      <c r="AYJ1" s="2"/>
      <c r="AYK1" s="2"/>
      <c r="AYL1" s="2"/>
      <c r="AYM1" s="2"/>
      <c r="AYN1" s="2"/>
      <c r="AYO1" s="2"/>
      <c r="AYP1" s="2"/>
      <c r="AYQ1" s="2"/>
      <c r="AYR1" s="2"/>
      <c r="AYS1" s="2"/>
      <c r="AYT1" s="2"/>
      <c r="AYU1" s="2"/>
      <c r="AYV1" s="2"/>
      <c r="AYW1" s="2"/>
      <c r="AYX1" s="2"/>
      <c r="AYY1" s="2"/>
      <c r="AYZ1" s="2"/>
      <c r="AZA1" s="2"/>
      <c r="AZB1" s="2"/>
      <c r="AZC1" s="2"/>
      <c r="AZD1" s="2"/>
      <c r="AZE1" s="2"/>
      <c r="AZF1" s="2"/>
      <c r="AZG1" s="2"/>
      <c r="AZH1" s="2"/>
      <c r="AZI1" s="2"/>
      <c r="AZJ1" s="2"/>
      <c r="AZK1" s="2"/>
      <c r="AZL1" s="2"/>
      <c r="AZM1" s="2"/>
      <c r="AZN1" s="2"/>
      <c r="AZO1" s="2"/>
      <c r="AZP1" s="2"/>
      <c r="AZQ1" s="2"/>
      <c r="AZR1" s="2"/>
      <c r="AZS1" s="2"/>
      <c r="AZT1" s="2"/>
      <c r="AZU1" s="2"/>
      <c r="AZV1" s="2"/>
      <c r="AZW1" s="2"/>
      <c r="AZX1" s="2"/>
      <c r="AZY1" s="2"/>
      <c r="AZZ1" s="2"/>
      <c r="BAA1" s="2"/>
      <c r="BAB1" s="2"/>
      <c r="BAC1" s="2"/>
      <c r="BAD1" s="2"/>
      <c r="BAE1" s="2"/>
      <c r="BAF1" s="2"/>
      <c r="BAG1" s="2"/>
      <c r="BAH1" s="2"/>
      <c r="BAI1" s="2"/>
      <c r="BAJ1" s="2"/>
      <c r="BAK1" s="2"/>
      <c r="BAL1" s="2"/>
      <c r="BAM1" s="2"/>
      <c r="BAN1" s="2"/>
      <c r="BAO1" s="2"/>
      <c r="BAP1" s="2"/>
      <c r="BAQ1" s="2"/>
      <c r="BAR1" s="2"/>
      <c r="BAS1" s="2"/>
      <c r="BAT1" s="2"/>
      <c r="BAU1" s="2"/>
      <c r="BAV1" s="2"/>
      <c r="BAW1" s="2"/>
      <c r="BAX1" s="2"/>
      <c r="BAY1" s="2"/>
      <c r="BAZ1" s="2"/>
      <c r="BBA1" s="2"/>
      <c r="BBB1" s="2"/>
      <c r="BBC1" s="2"/>
      <c r="BBD1" s="2"/>
      <c r="BBE1" s="2"/>
      <c r="BBF1" s="2"/>
      <c r="BBG1" s="2"/>
      <c r="BBH1" s="2"/>
      <c r="BBI1" s="2"/>
      <c r="BBJ1" s="2"/>
      <c r="BBK1" s="2"/>
      <c r="BBL1" s="2"/>
      <c r="BBM1" s="2"/>
      <c r="BBN1" s="2"/>
      <c r="BBO1" s="2"/>
      <c r="BBP1" s="2"/>
      <c r="BBQ1" s="2"/>
      <c r="BBR1" s="2"/>
      <c r="BBS1" s="2"/>
      <c r="BBT1" s="2"/>
      <c r="BBU1" s="2"/>
      <c r="BBV1" s="2"/>
      <c r="BBW1" s="2"/>
      <c r="BBX1" s="2"/>
      <c r="BBY1" s="2"/>
      <c r="BBZ1" s="2"/>
      <c r="BCA1" s="2"/>
      <c r="BCB1" s="2"/>
      <c r="BCC1" s="2"/>
      <c r="BCD1" s="2"/>
      <c r="BCE1" s="2"/>
      <c r="BCF1" s="2"/>
      <c r="BCG1" s="2"/>
      <c r="BCH1" s="2"/>
      <c r="BCI1" s="2"/>
      <c r="BCJ1" s="2"/>
      <c r="BCK1" s="2"/>
      <c r="BCL1" s="2"/>
      <c r="BCM1" s="2"/>
      <c r="BCN1" s="2"/>
      <c r="BCO1" s="2"/>
      <c r="BCP1" s="2"/>
      <c r="BCQ1" s="2"/>
      <c r="BCR1" s="2"/>
      <c r="BCS1" s="2"/>
      <c r="BCT1" s="2"/>
      <c r="BCU1" s="2"/>
      <c r="BCV1" s="2"/>
      <c r="BCW1" s="2"/>
      <c r="BCX1" s="2"/>
      <c r="BCY1" s="2"/>
      <c r="BCZ1" s="2"/>
      <c r="BDA1" s="2"/>
      <c r="BDB1" s="2"/>
      <c r="BDC1" s="2"/>
      <c r="BDD1" s="2"/>
      <c r="BDE1" s="2"/>
      <c r="BDF1" s="2"/>
      <c r="BDG1" s="2"/>
      <c r="BDH1" s="2"/>
      <c r="BDI1" s="2"/>
      <c r="BDJ1" s="2"/>
      <c r="BDK1" s="2"/>
      <c r="BDL1" s="2"/>
      <c r="BDM1" s="2"/>
      <c r="BDN1" s="2"/>
      <c r="BDO1" s="2"/>
      <c r="BDP1" s="2"/>
      <c r="BDQ1" s="2"/>
      <c r="BDR1" s="2"/>
      <c r="BDS1" s="2"/>
      <c r="BDT1" s="2"/>
      <c r="BDU1" s="2"/>
      <c r="BDV1" s="2"/>
      <c r="BDW1" s="2"/>
      <c r="BDX1" s="2"/>
      <c r="BDY1" s="2"/>
      <c r="BDZ1" s="2"/>
      <c r="BEA1" s="2"/>
      <c r="BEB1" s="2"/>
      <c r="BEC1" s="2"/>
      <c r="BED1" s="2"/>
      <c r="BEE1" s="2"/>
      <c r="BEF1" s="2"/>
      <c r="BEG1" s="2"/>
      <c r="BEH1" s="2"/>
      <c r="BEI1" s="2"/>
      <c r="BEJ1" s="2"/>
      <c r="BEK1" s="2"/>
      <c r="BEL1" s="2"/>
      <c r="BEM1" s="2"/>
      <c r="BEN1" s="2"/>
      <c r="BEO1" s="2"/>
      <c r="BEP1" s="2"/>
      <c r="BEQ1" s="2"/>
      <c r="BER1" s="2"/>
      <c r="BES1" s="2"/>
      <c r="BET1" s="2"/>
      <c r="BEU1" s="2"/>
      <c r="BEV1" s="2"/>
      <c r="BEW1" s="2"/>
      <c r="BEX1" s="2"/>
      <c r="BEY1" s="2"/>
      <c r="BEZ1" s="2"/>
      <c r="BFA1" s="2"/>
      <c r="BFB1" s="2"/>
      <c r="BFC1" s="2"/>
      <c r="BFD1" s="2"/>
      <c r="BFE1" s="2"/>
      <c r="BFF1" s="2"/>
      <c r="BFG1" s="2"/>
      <c r="BFH1" s="2"/>
      <c r="BFI1" s="2"/>
      <c r="BFJ1" s="2"/>
      <c r="BFK1" s="2"/>
      <c r="BFL1" s="2"/>
      <c r="BFM1" s="2"/>
      <c r="BFN1" s="2"/>
      <c r="BFO1" s="2"/>
      <c r="BFP1" s="2"/>
      <c r="BFQ1" s="2"/>
      <c r="BFR1" s="2"/>
      <c r="BFS1" s="2"/>
      <c r="BFT1" s="2"/>
      <c r="BFU1" s="2"/>
      <c r="BFV1" s="2"/>
      <c r="BFW1" s="2"/>
      <c r="BFX1" s="2"/>
      <c r="BFY1" s="2"/>
      <c r="BFZ1" s="2"/>
      <c r="BGA1" s="2"/>
      <c r="BGB1" s="2"/>
      <c r="BGC1" s="2"/>
      <c r="BGD1" s="2"/>
      <c r="BGE1" s="2"/>
      <c r="BGF1" s="2"/>
      <c r="BGG1" s="2"/>
      <c r="BGH1" s="2"/>
      <c r="BGI1" s="2"/>
      <c r="BGJ1" s="2"/>
      <c r="BGK1" s="2"/>
      <c r="BGL1" s="2"/>
      <c r="BGM1" s="2"/>
      <c r="BGN1" s="2"/>
      <c r="BGO1" s="2"/>
      <c r="BGP1" s="2"/>
      <c r="BGQ1" s="2"/>
      <c r="BGR1" s="2"/>
      <c r="BGS1" s="2"/>
      <c r="BGT1" s="2"/>
      <c r="BGU1" s="2"/>
      <c r="BGV1" s="2"/>
      <c r="BGW1" s="2"/>
      <c r="BGX1" s="2"/>
      <c r="BGY1" s="2"/>
      <c r="BGZ1" s="2"/>
      <c r="BHA1" s="2"/>
      <c r="BHB1" s="2"/>
      <c r="BHC1" s="2"/>
      <c r="BHD1" s="2"/>
      <c r="BHE1" s="2"/>
      <c r="BHF1" s="2"/>
      <c r="BHG1" s="2"/>
      <c r="BHH1" s="2"/>
      <c r="BHI1" s="2"/>
    </row>
    <row r="2" spans="1:1569" s="29" customFormat="1" ht="39.950000000000003" customHeight="1">
      <c r="A2" s="47"/>
      <c r="B2" s="704" t="s">
        <v>172</v>
      </c>
      <c r="C2" s="704"/>
      <c r="D2" s="704"/>
      <c r="E2" s="704"/>
      <c r="F2" s="704"/>
      <c r="G2" s="44"/>
      <c r="H2" s="44"/>
      <c r="I2" s="2"/>
      <c r="J2" s="2"/>
      <c r="K2" s="2"/>
      <c r="L2" s="2"/>
      <c r="M2" s="2"/>
      <c r="N2" s="2"/>
      <c r="O2" s="2"/>
      <c r="P2" s="2"/>
      <c r="Q2" s="2"/>
      <c r="R2" s="2"/>
      <c r="S2" s="2"/>
      <c r="T2" s="2"/>
      <c r="U2" s="2"/>
      <c r="V2" s="2"/>
      <c r="W2" s="1"/>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c r="IW2" s="2"/>
      <c r="IX2" s="2"/>
      <c r="IY2" s="2"/>
      <c r="IZ2" s="2"/>
      <c r="JA2" s="2"/>
      <c r="JB2" s="2"/>
      <c r="JC2" s="2"/>
      <c r="JD2" s="2"/>
      <c r="JE2" s="2"/>
      <c r="JF2" s="2"/>
      <c r="JG2" s="2"/>
      <c r="JH2" s="2"/>
      <c r="JI2" s="2"/>
      <c r="JJ2" s="2"/>
      <c r="JK2" s="2"/>
      <c r="JL2" s="2"/>
      <c r="JM2" s="2"/>
      <c r="JN2" s="2"/>
      <c r="JO2" s="2"/>
      <c r="JP2" s="2"/>
      <c r="JQ2" s="2"/>
      <c r="JR2" s="2"/>
      <c r="JS2" s="2"/>
      <c r="JT2" s="2"/>
      <c r="JU2" s="2"/>
      <c r="JV2" s="2"/>
      <c r="JW2" s="2"/>
      <c r="JX2" s="2"/>
      <c r="JY2" s="2"/>
      <c r="JZ2" s="2"/>
      <c r="KA2" s="2"/>
      <c r="KB2" s="2"/>
      <c r="KC2" s="2"/>
      <c r="KD2" s="2"/>
      <c r="KE2" s="2"/>
      <c r="KF2" s="2"/>
      <c r="KG2" s="2"/>
      <c r="KH2" s="2"/>
      <c r="KI2" s="2"/>
      <c r="KJ2" s="2"/>
      <c r="KK2" s="2"/>
      <c r="KL2" s="2"/>
      <c r="KM2" s="2"/>
      <c r="KN2" s="2"/>
      <c r="KO2" s="2"/>
      <c r="KP2" s="2"/>
      <c r="KQ2" s="2"/>
      <c r="KR2" s="2"/>
      <c r="KS2" s="2"/>
      <c r="KT2" s="2"/>
      <c r="KU2" s="2"/>
      <c r="KV2" s="2"/>
      <c r="KW2" s="2"/>
      <c r="KX2" s="2"/>
      <c r="KY2" s="2"/>
      <c r="KZ2" s="2"/>
      <c r="LA2" s="2"/>
      <c r="LB2" s="2"/>
      <c r="LC2" s="2"/>
      <c r="LD2" s="2"/>
      <c r="LE2" s="2"/>
      <c r="LF2" s="2"/>
      <c r="LG2" s="2"/>
      <c r="LH2" s="2"/>
      <c r="LI2" s="2"/>
      <c r="LJ2" s="2"/>
      <c r="LK2" s="2"/>
      <c r="LL2" s="2"/>
      <c r="LM2" s="2"/>
      <c r="LN2" s="2"/>
      <c r="LO2" s="2"/>
      <c r="LP2" s="2"/>
      <c r="LQ2" s="2"/>
      <c r="LR2" s="2"/>
      <c r="LS2" s="2"/>
      <c r="LT2" s="2"/>
      <c r="LU2" s="2"/>
      <c r="LV2" s="2"/>
      <c r="LW2" s="2"/>
      <c r="LX2" s="2"/>
      <c r="LY2" s="2"/>
      <c r="LZ2" s="2"/>
      <c r="MA2" s="2"/>
      <c r="MB2" s="2"/>
      <c r="MC2" s="2"/>
      <c r="MD2" s="2"/>
      <c r="ME2" s="2"/>
      <c r="MF2" s="2"/>
      <c r="MG2" s="2"/>
      <c r="MH2" s="2"/>
      <c r="MI2" s="2"/>
      <c r="MJ2" s="2"/>
      <c r="MK2" s="2"/>
      <c r="ML2" s="2"/>
      <c r="MM2" s="2"/>
      <c r="MN2" s="2"/>
      <c r="MO2" s="2"/>
      <c r="MP2" s="2"/>
      <c r="MQ2" s="2"/>
      <c r="MR2" s="2"/>
      <c r="MS2" s="2"/>
      <c r="MT2" s="2"/>
      <c r="MU2" s="2"/>
      <c r="MV2" s="2"/>
      <c r="MW2" s="2"/>
      <c r="MX2" s="2"/>
      <c r="MY2" s="2"/>
      <c r="MZ2" s="2"/>
      <c r="NA2" s="2"/>
      <c r="NB2" s="2"/>
      <c r="NC2" s="2"/>
      <c r="ND2" s="2"/>
      <c r="NE2" s="2"/>
      <c r="NF2" s="2"/>
      <c r="NG2" s="2"/>
      <c r="NH2" s="2"/>
      <c r="NI2" s="2"/>
      <c r="NJ2" s="2"/>
      <c r="NK2" s="2"/>
      <c r="NL2" s="2"/>
      <c r="NM2" s="2"/>
      <c r="NN2" s="2"/>
      <c r="NO2" s="2"/>
      <c r="NP2" s="2"/>
      <c r="NQ2" s="2"/>
      <c r="NR2" s="2"/>
      <c r="NS2" s="2"/>
      <c r="NT2" s="2"/>
      <c r="NU2" s="2"/>
      <c r="NV2" s="2"/>
      <c r="NW2" s="2"/>
      <c r="NX2" s="2"/>
      <c r="NY2" s="2"/>
      <c r="NZ2" s="2"/>
      <c r="OA2" s="2"/>
      <c r="OB2" s="2"/>
      <c r="OC2" s="2"/>
      <c r="OD2" s="2"/>
      <c r="OE2" s="2"/>
      <c r="OF2" s="2"/>
      <c r="OG2" s="2"/>
      <c r="OH2" s="2"/>
      <c r="OI2" s="2"/>
      <c r="OJ2" s="2"/>
      <c r="OK2" s="2"/>
      <c r="OL2" s="2"/>
      <c r="OM2" s="2"/>
      <c r="ON2" s="2"/>
      <c r="OO2" s="2"/>
      <c r="OP2" s="2"/>
      <c r="OQ2" s="2"/>
      <c r="OR2" s="2"/>
      <c r="OS2" s="2"/>
      <c r="OT2" s="2"/>
      <c r="OU2" s="2"/>
      <c r="OV2" s="2"/>
      <c r="OW2" s="2"/>
      <c r="OX2" s="2"/>
      <c r="OY2" s="2"/>
      <c r="OZ2" s="2"/>
      <c r="PA2" s="2"/>
      <c r="PB2" s="2"/>
      <c r="PC2" s="2"/>
      <c r="PD2" s="2"/>
      <c r="PE2" s="2"/>
      <c r="PF2" s="2"/>
      <c r="PG2" s="2"/>
      <c r="PH2" s="2"/>
      <c r="PI2" s="2"/>
      <c r="PJ2" s="2"/>
      <c r="PK2" s="2"/>
      <c r="PL2" s="2"/>
      <c r="PM2" s="2"/>
      <c r="PN2" s="2"/>
      <c r="PO2" s="2"/>
      <c r="PP2" s="2"/>
      <c r="PQ2" s="2"/>
      <c r="PR2" s="2"/>
      <c r="PS2" s="2"/>
      <c r="PT2" s="2"/>
      <c r="PU2" s="2"/>
      <c r="PV2" s="2"/>
      <c r="PW2" s="2"/>
      <c r="PX2" s="2"/>
      <c r="PY2" s="2"/>
      <c r="PZ2" s="2"/>
      <c r="QA2" s="2"/>
      <c r="QB2" s="2"/>
      <c r="QC2" s="2"/>
      <c r="QD2" s="2"/>
      <c r="QE2" s="2"/>
      <c r="QF2" s="2"/>
      <c r="QG2" s="2"/>
      <c r="QH2" s="2"/>
      <c r="QI2" s="2"/>
      <c r="QJ2" s="2"/>
      <c r="QK2" s="2"/>
      <c r="QL2" s="2"/>
      <c r="QM2" s="2"/>
      <c r="QN2" s="2"/>
      <c r="QO2" s="2"/>
      <c r="QP2" s="2"/>
      <c r="QQ2" s="2"/>
      <c r="QR2" s="2"/>
      <c r="QS2" s="2"/>
      <c r="QT2" s="2"/>
      <c r="QU2" s="2"/>
      <c r="QV2" s="2"/>
      <c r="QW2" s="2"/>
      <c r="QX2" s="2"/>
      <c r="QY2" s="2"/>
      <c r="QZ2" s="2"/>
      <c r="RA2" s="2"/>
      <c r="RB2" s="2"/>
      <c r="RC2" s="2"/>
      <c r="RD2" s="2"/>
      <c r="RE2" s="2"/>
      <c r="RF2" s="2"/>
      <c r="RG2" s="2"/>
      <c r="RH2" s="2"/>
      <c r="RI2" s="2"/>
      <c r="RJ2" s="2"/>
      <c r="RK2" s="2"/>
      <c r="RL2" s="2"/>
      <c r="RM2" s="2"/>
      <c r="RN2" s="2"/>
      <c r="RO2" s="2"/>
      <c r="RP2" s="2"/>
      <c r="RQ2" s="2"/>
      <c r="RR2" s="2"/>
      <c r="RS2" s="2"/>
      <c r="RT2" s="2"/>
      <c r="RU2" s="2"/>
      <c r="RV2" s="2"/>
      <c r="RW2" s="2"/>
      <c r="RX2" s="2"/>
      <c r="RY2" s="2"/>
      <c r="RZ2" s="2"/>
      <c r="SA2" s="2"/>
      <c r="SB2" s="2"/>
      <c r="SC2" s="2"/>
      <c r="SD2" s="2"/>
      <c r="SE2" s="2"/>
      <c r="SF2" s="2"/>
      <c r="SG2" s="2"/>
      <c r="SH2" s="2"/>
      <c r="SI2" s="2"/>
      <c r="SJ2" s="2"/>
      <c r="SK2" s="2"/>
      <c r="SL2" s="2"/>
      <c r="SM2" s="2"/>
      <c r="SN2" s="2"/>
      <c r="SO2" s="2"/>
      <c r="SP2" s="2"/>
      <c r="SQ2" s="2"/>
      <c r="SR2" s="2"/>
      <c r="SS2" s="2"/>
      <c r="ST2" s="2"/>
      <c r="SU2" s="2"/>
      <c r="SV2" s="2"/>
      <c r="SW2" s="2"/>
      <c r="SX2" s="2"/>
      <c r="SY2" s="2"/>
      <c r="SZ2" s="2"/>
      <c r="TA2" s="2"/>
      <c r="TB2" s="2"/>
      <c r="TC2" s="2"/>
      <c r="TD2" s="2"/>
      <c r="TE2" s="2"/>
      <c r="TF2" s="2"/>
      <c r="TG2" s="2"/>
      <c r="TH2" s="2"/>
      <c r="TI2" s="2"/>
      <c r="TJ2" s="2"/>
      <c r="TK2" s="2"/>
      <c r="TL2" s="2"/>
      <c r="TM2" s="2"/>
      <c r="TN2" s="2"/>
      <c r="TO2" s="2"/>
      <c r="TP2" s="2"/>
      <c r="TQ2" s="2"/>
      <c r="TR2" s="2"/>
      <c r="TS2" s="2"/>
      <c r="TT2" s="2"/>
      <c r="TU2" s="2"/>
      <c r="TV2" s="2"/>
      <c r="TW2" s="2"/>
      <c r="TX2" s="2"/>
      <c r="TY2" s="2"/>
      <c r="TZ2" s="2"/>
      <c r="UA2" s="2"/>
      <c r="UB2" s="2"/>
      <c r="UC2" s="2"/>
      <c r="UD2" s="2"/>
      <c r="UE2" s="2"/>
      <c r="UF2" s="2"/>
      <c r="UG2" s="2"/>
      <c r="UH2" s="2"/>
      <c r="UI2" s="2"/>
      <c r="UJ2" s="2"/>
      <c r="UK2" s="2"/>
      <c r="UL2" s="2"/>
      <c r="UM2" s="2"/>
      <c r="UN2" s="2"/>
      <c r="UO2" s="2"/>
      <c r="UP2" s="2"/>
      <c r="UQ2" s="2"/>
      <c r="UR2" s="2"/>
      <c r="US2" s="2"/>
      <c r="UT2" s="2"/>
      <c r="UU2" s="2"/>
      <c r="UV2" s="2"/>
      <c r="UW2" s="2"/>
      <c r="UX2" s="2"/>
      <c r="UY2" s="2"/>
      <c r="UZ2" s="2"/>
      <c r="VA2" s="2"/>
      <c r="VB2" s="2"/>
      <c r="VC2" s="2"/>
      <c r="VD2" s="2"/>
      <c r="VE2" s="2"/>
      <c r="VF2" s="2"/>
      <c r="VG2" s="2"/>
      <c r="VH2" s="2"/>
      <c r="VI2" s="2"/>
      <c r="VJ2" s="2"/>
      <c r="VK2" s="2"/>
      <c r="VL2" s="2"/>
      <c r="VM2" s="2"/>
      <c r="VN2" s="2"/>
      <c r="VO2" s="2"/>
      <c r="VP2" s="2"/>
      <c r="VQ2" s="2"/>
      <c r="VR2" s="2"/>
      <c r="VS2" s="2"/>
      <c r="VT2" s="2"/>
      <c r="VU2" s="2"/>
      <c r="VV2" s="2"/>
      <c r="VW2" s="2"/>
      <c r="VX2" s="2"/>
      <c r="VY2" s="2"/>
      <c r="VZ2" s="2"/>
      <c r="WA2" s="2"/>
      <c r="WB2" s="2"/>
      <c r="WC2" s="2"/>
      <c r="WD2" s="2"/>
      <c r="WE2" s="2"/>
      <c r="WF2" s="2"/>
      <c r="WG2" s="2"/>
      <c r="WH2" s="2"/>
      <c r="WI2" s="2"/>
      <c r="WJ2" s="2"/>
      <c r="WK2" s="2"/>
      <c r="WL2" s="2"/>
      <c r="WM2" s="2"/>
      <c r="WN2" s="2"/>
      <c r="WO2" s="2"/>
      <c r="WP2" s="2"/>
      <c r="WQ2" s="2"/>
      <c r="WR2" s="2"/>
      <c r="WS2" s="2"/>
      <c r="WT2" s="2"/>
      <c r="WU2" s="2"/>
      <c r="WV2" s="2"/>
      <c r="WW2" s="2"/>
      <c r="WX2" s="2"/>
      <c r="WY2" s="2"/>
      <c r="WZ2" s="2"/>
      <c r="XA2" s="2"/>
      <c r="XB2" s="2"/>
      <c r="XC2" s="2"/>
      <c r="XD2" s="2"/>
      <c r="XE2" s="2"/>
      <c r="XF2" s="2"/>
      <c r="XG2" s="2"/>
      <c r="XH2" s="2"/>
      <c r="XI2" s="2"/>
      <c r="XJ2" s="2"/>
      <c r="XK2" s="2"/>
      <c r="XL2" s="2"/>
      <c r="XM2" s="2"/>
      <c r="XN2" s="2"/>
      <c r="XO2" s="2"/>
      <c r="XP2" s="2"/>
      <c r="XQ2" s="2"/>
      <c r="XR2" s="2"/>
      <c r="XS2" s="2"/>
      <c r="XT2" s="2"/>
      <c r="XU2" s="2"/>
      <c r="XV2" s="2"/>
      <c r="XW2" s="2"/>
      <c r="XX2" s="2"/>
      <c r="XY2" s="2"/>
      <c r="XZ2" s="2"/>
      <c r="YA2" s="2"/>
      <c r="YB2" s="2"/>
      <c r="YC2" s="2"/>
      <c r="YD2" s="2"/>
      <c r="YE2" s="2"/>
      <c r="YF2" s="2"/>
      <c r="YG2" s="2"/>
      <c r="YH2" s="2"/>
      <c r="YI2" s="2"/>
      <c r="YJ2" s="2"/>
      <c r="YK2" s="2"/>
      <c r="YL2" s="2"/>
      <c r="YM2" s="2"/>
      <c r="YN2" s="2"/>
      <c r="YO2" s="2"/>
      <c r="YP2" s="2"/>
      <c r="YQ2" s="2"/>
      <c r="YR2" s="2"/>
      <c r="YS2" s="2"/>
      <c r="YT2" s="2"/>
      <c r="YU2" s="2"/>
      <c r="YV2" s="2"/>
      <c r="YW2" s="2"/>
      <c r="YX2" s="2"/>
      <c r="YY2" s="2"/>
      <c r="YZ2" s="2"/>
      <c r="ZA2" s="2"/>
      <c r="ZB2" s="2"/>
      <c r="ZC2" s="2"/>
      <c r="ZD2" s="2"/>
      <c r="ZE2" s="2"/>
      <c r="ZF2" s="2"/>
      <c r="ZG2" s="2"/>
      <c r="ZH2" s="2"/>
      <c r="ZI2" s="2"/>
      <c r="ZJ2" s="2"/>
      <c r="ZK2" s="2"/>
      <c r="ZL2" s="2"/>
      <c r="ZM2" s="2"/>
      <c r="ZN2" s="2"/>
      <c r="ZO2" s="2"/>
      <c r="ZP2" s="2"/>
      <c r="ZQ2" s="2"/>
      <c r="ZR2" s="2"/>
      <c r="ZS2" s="2"/>
      <c r="ZT2" s="2"/>
      <c r="ZU2" s="2"/>
      <c r="ZV2" s="2"/>
      <c r="ZW2" s="2"/>
      <c r="ZX2" s="2"/>
      <c r="ZY2" s="2"/>
      <c r="ZZ2" s="2"/>
      <c r="AAA2" s="2"/>
      <c r="AAB2" s="2"/>
      <c r="AAC2" s="2"/>
      <c r="AAD2" s="2"/>
      <c r="AAE2" s="2"/>
      <c r="AAF2" s="2"/>
      <c r="AAG2" s="2"/>
      <c r="AAH2" s="2"/>
      <c r="AAI2" s="2"/>
      <c r="AAJ2" s="2"/>
      <c r="AAK2" s="2"/>
      <c r="AAL2" s="2"/>
      <c r="AAM2" s="2"/>
      <c r="AAN2" s="2"/>
      <c r="AAO2" s="2"/>
      <c r="AAP2" s="2"/>
      <c r="AAQ2" s="2"/>
      <c r="AAR2" s="2"/>
      <c r="AAS2" s="2"/>
      <c r="AAT2" s="2"/>
      <c r="AAU2" s="2"/>
      <c r="AAV2" s="2"/>
      <c r="AAW2" s="2"/>
      <c r="AAX2" s="2"/>
      <c r="AAY2" s="2"/>
      <c r="AAZ2" s="2"/>
      <c r="ABA2" s="2"/>
      <c r="ABB2" s="2"/>
      <c r="ABC2" s="2"/>
      <c r="ABD2" s="2"/>
      <c r="ABE2" s="2"/>
      <c r="ABF2" s="2"/>
      <c r="ABG2" s="2"/>
      <c r="ABH2" s="2"/>
      <c r="ABI2" s="2"/>
      <c r="ABJ2" s="2"/>
      <c r="ABK2" s="2"/>
      <c r="ABL2" s="2"/>
      <c r="ABM2" s="2"/>
      <c r="ABN2" s="2"/>
      <c r="ABO2" s="2"/>
      <c r="ABP2" s="2"/>
      <c r="ABQ2" s="2"/>
      <c r="ABR2" s="2"/>
      <c r="ABS2" s="2"/>
      <c r="ABT2" s="2"/>
      <c r="ABU2" s="2"/>
      <c r="ABV2" s="2"/>
      <c r="ABW2" s="2"/>
      <c r="ABX2" s="2"/>
      <c r="ABY2" s="2"/>
      <c r="ABZ2" s="2"/>
      <c r="ACA2" s="2"/>
      <c r="ACB2" s="2"/>
      <c r="ACC2" s="2"/>
      <c r="ACD2" s="2"/>
      <c r="ACE2" s="2"/>
      <c r="ACF2" s="2"/>
      <c r="ACG2" s="2"/>
      <c r="ACH2" s="2"/>
      <c r="ACI2" s="2"/>
      <c r="ACJ2" s="2"/>
      <c r="ACK2" s="2"/>
      <c r="ACL2" s="2"/>
      <c r="ACM2" s="2"/>
      <c r="ACN2" s="2"/>
      <c r="ACO2" s="2"/>
      <c r="ACP2" s="2"/>
      <c r="ACQ2" s="2"/>
      <c r="ACR2" s="2"/>
      <c r="ACS2" s="2"/>
      <c r="ACT2" s="2"/>
      <c r="ACU2" s="2"/>
      <c r="ACV2" s="2"/>
      <c r="ACW2" s="2"/>
      <c r="ACX2" s="2"/>
      <c r="ACY2" s="2"/>
      <c r="ACZ2" s="2"/>
      <c r="ADA2" s="2"/>
      <c r="ADB2" s="2"/>
      <c r="ADC2" s="2"/>
      <c r="ADD2" s="2"/>
      <c r="ADE2" s="2"/>
      <c r="ADF2" s="2"/>
      <c r="ADG2" s="2"/>
      <c r="ADH2" s="2"/>
      <c r="ADI2" s="2"/>
      <c r="ADJ2" s="2"/>
      <c r="ADK2" s="2"/>
      <c r="ADL2" s="2"/>
      <c r="ADM2" s="2"/>
      <c r="ADN2" s="2"/>
      <c r="ADO2" s="2"/>
      <c r="ADP2" s="2"/>
      <c r="ADQ2" s="2"/>
      <c r="ADR2" s="2"/>
      <c r="ADS2" s="2"/>
      <c r="ADT2" s="2"/>
      <c r="ADU2" s="2"/>
      <c r="ADV2" s="2"/>
      <c r="ADW2" s="2"/>
      <c r="ADX2" s="2"/>
      <c r="ADY2" s="2"/>
      <c r="ADZ2" s="2"/>
      <c r="AEA2" s="2"/>
      <c r="AEB2" s="2"/>
      <c r="AEC2" s="2"/>
      <c r="AED2" s="2"/>
      <c r="AEE2" s="2"/>
      <c r="AEF2" s="2"/>
      <c r="AEG2" s="2"/>
      <c r="AEH2" s="2"/>
      <c r="AEI2" s="2"/>
      <c r="AEJ2" s="2"/>
      <c r="AEK2" s="2"/>
      <c r="AEL2" s="2"/>
      <c r="AEM2" s="2"/>
      <c r="AEN2" s="2"/>
      <c r="AEO2" s="2"/>
      <c r="AEP2" s="2"/>
      <c r="AEQ2" s="2"/>
      <c r="AER2" s="2"/>
      <c r="AES2" s="2"/>
      <c r="AET2" s="2"/>
      <c r="AEU2" s="2"/>
      <c r="AEV2" s="2"/>
      <c r="AEW2" s="2"/>
      <c r="AEX2" s="2"/>
      <c r="AEY2" s="2"/>
      <c r="AEZ2" s="2"/>
      <c r="AFA2" s="2"/>
      <c r="AFB2" s="2"/>
      <c r="AFC2" s="2"/>
      <c r="AFD2" s="2"/>
      <c r="AFE2" s="2"/>
      <c r="AFF2" s="2"/>
      <c r="AFG2" s="2"/>
      <c r="AFH2" s="2"/>
      <c r="AFI2" s="2"/>
      <c r="AFJ2" s="2"/>
      <c r="AFK2" s="2"/>
      <c r="AFL2" s="2"/>
      <c r="AFM2" s="2"/>
      <c r="AFN2" s="2"/>
      <c r="AFO2" s="2"/>
      <c r="AFP2" s="2"/>
      <c r="AFQ2" s="2"/>
      <c r="AFR2" s="2"/>
      <c r="AFS2" s="2"/>
      <c r="AFT2" s="2"/>
      <c r="AFU2" s="2"/>
      <c r="AFV2" s="2"/>
      <c r="AFW2" s="2"/>
      <c r="AFX2" s="2"/>
      <c r="AFY2" s="2"/>
      <c r="AFZ2" s="2"/>
      <c r="AGA2" s="2"/>
      <c r="AGB2" s="2"/>
      <c r="AGC2" s="2"/>
      <c r="AGD2" s="2"/>
      <c r="AGE2" s="2"/>
      <c r="AGF2" s="2"/>
      <c r="AGG2" s="2"/>
      <c r="AGH2" s="2"/>
      <c r="AGI2" s="2"/>
      <c r="AGJ2" s="2"/>
      <c r="AGK2" s="2"/>
      <c r="AGL2" s="2"/>
      <c r="AGM2" s="2"/>
      <c r="AGN2" s="2"/>
      <c r="AGO2" s="2"/>
      <c r="AGP2" s="2"/>
      <c r="AGQ2" s="2"/>
      <c r="AGR2" s="2"/>
      <c r="AGS2" s="2"/>
      <c r="AGT2" s="2"/>
      <c r="AGU2" s="2"/>
      <c r="AGV2" s="2"/>
      <c r="AGW2" s="2"/>
      <c r="AGX2" s="2"/>
      <c r="AGY2" s="2"/>
      <c r="AGZ2" s="2"/>
      <c r="AHA2" s="2"/>
      <c r="AHB2" s="2"/>
      <c r="AHC2" s="2"/>
      <c r="AHD2" s="2"/>
      <c r="AHE2" s="2"/>
      <c r="AHF2" s="2"/>
      <c r="AHG2" s="2"/>
      <c r="AHH2" s="2"/>
      <c r="AHI2" s="2"/>
      <c r="AHJ2" s="2"/>
      <c r="AHK2" s="2"/>
      <c r="AHL2" s="2"/>
      <c r="AHM2" s="2"/>
      <c r="AHN2" s="2"/>
      <c r="AHO2" s="2"/>
      <c r="AHP2" s="2"/>
      <c r="AHQ2" s="2"/>
      <c r="AHR2" s="2"/>
      <c r="AHS2" s="2"/>
      <c r="AHT2" s="2"/>
      <c r="AHU2" s="2"/>
      <c r="AHV2" s="2"/>
      <c r="AHW2" s="2"/>
      <c r="AHX2" s="2"/>
      <c r="AHY2" s="2"/>
      <c r="AHZ2" s="2"/>
      <c r="AIA2" s="2"/>
      <c r="AIB2" s="2"/>
      <c r="AIC2" s="2"/>
      <c r="AID2" s="2"/>
      <c r="AIE2" s="2"/>
      <c r="AIF2" s="2"/>
      <c r="AIG2" s="2"/>
      <c r="AIH2" s="2"/>
      <c r="AII2" s="2"/>
      <c r="AIJ2" s="2"/>
      <c r="AIK2" s="2"/>
      <c r="AIL2" s="2"/>
      <c r="AIM2" s="2"/>
      <c r="AIN2" s="2"/>
      <c r="AIO2" s="2"/>
      <c r="AIP2" s="2"/>
      <c r="AIQ2" s="2"/>
      <c r="AIR2" s="2"/>
      <c r="AIS2" s="2"/>
      <c r="AIT2" s="2"/>
      <c r="AIU2" s="2"/>
      <c r="AIV2" s="2"/>
      <c r="AIW2" s="2"/>
      <c r="AIX2" s="2"/>
      <c r="AIY2" s="2"/>
      <c r="AIZ2" s="2"/>
      <c r="AJA2" s="2"/>
      <c r="AJB2" s="2"/>
      <c r="AJC2" s="2"/>
      <c r="AJD2" s="2"/>
      <c r="AJE2" s="2"/>
      <c r="AJF2" s="2"/>
      <c r="AJG2" s="2"/>
      <c r="AJH2" s="2"/>
      <c r="AJI2" s="2"/>
      <c r="AJJ2" s="2"/>
      <c r="AJK2" s="2"/>
      <c r="AJL2" s="2"/>
      <c r="AJM2" s="2"/>
      <c r="AJN2" s="2"/>
      <c r="AJO2" s="2"/>
      <c r="AJP2" s="2"/>
      <c r="AJQ2" s="2"/>
      <c r="AJR2" s="2"/>
      <c r="AJS2" s="2"/>
      <c r="AJT2" s="2"/>
      <c r="AJU2" s="2"/>
      <c r="AJV2" s="2"/>
      <c r="AJW2" s="2"/>
      <c r="AJX2" s="2"/>
      <c r="AJY2" s="2"/>
      <c r="AJZ2" s="2"/>
      <c r="AKA2" s="2"/>
      <c r="AKB2" s="2"/>
      <c r="AKC2" s="2"/>
      <c r="AKD2" s="2"/>
      <c r="AKE2" s="2"/>
      <c r="AKF2" s="2"/>
      <c r="AKG2" s="2"/>
      <c r="AKH2" s="2"/>
      <c r="AKI2" s="2"/>
      <c r="AKJ2" s="2"/>
      <c r="AKK2" s="2"/>
      <c r="AKL2" s="2"/>
      <c r="AKM2" s="2"/>
      <c r="AKN2" s="2"/>
      <c r="AKO2" s="2"/>
      <c r="AKP2" s="2"/>
      <c r="AKQ2" s="2"/>
      <c r="AKR2" s="2"/>
      <c r="AKS2" s="2"/>
      <c r="AKT2" s="2"/>
      <c r="AKU2" s="2"/>
      <c r="AKV2" s="2"/>
      <c r="AKW2" s="2"/>
      <c r="AKX2" s="2"/>
      <c r="AKY2" s="2"/>
      <c r="AKZ2" s="2"/>
      <c r="ALA2" s="2"/>
      <c r="ALB2" s="2"/>
      <c r="ALC2" s="2"/>
      <c r="ALD2" s="2"/>
      <c r="ALE2" s="2"/>
      <c r="ALF2" s="2"/>
      <c r="ALG2" s="2"/>
      <c r="ALH2" s="2"/>
      <c r="ALI2" s="2"/>
      <c r="ALJ2" s="2"/>
      <c r="ALK2" s="2"/>
      <c r="ALL2" s="2"/>
      <c r="ALM2" s="2"/>
      <c r="ALN2" s="2"/>
      <c r="ALO2" s="2"/>
      <c r="ALP2" s="2"/>
      <c r="ALQ2" s="2"/>
      <c r="ALR2" s="2"/>
      <c r="ALS2" s="2"/>
      <c r="ALT2" s="2"/>
      <c r="ALU2" s="2"/>
      <c r="ALV2" s="2"/>
      <c r="ALW2" s="2"/>
      <c r="ALX2" s="2"/>
      <c r="ALY2" s="2"/>
      <c r="ALZ2" s="2"/>
      <c r="AMA2" s="2"/>
      <c r="AMB2" s="2"/>
      <c r="AMC2" s="2"/>
      <c r="AMD2" s="2"/>
      <c r="AME2" s="2"/>
      <c r="AMF2" s="2"/>
      <c r="AMG2" s="2"/>
      <c r="AMH2" s="2"/>
      <c r="AMI2" s="2"/>
      <c r="AMJ2" s="2"/>
      <c r="AMK2" s="2"/>
      <c r="AML2" s="2"/>
      <c r="AMM2" s="2"/>
      <c r="AMN2" s="2"/>
      <c r="AMO2" s="2"/>
      <c r="AMP2" s="2"/>
      <c r="AMQ2" s="2"/>
      <c r="AMR2" s="2"/>
      <c r="AMS2" s="2"/>
      <c r="AMT2" s="2"/>
      <c r="AMU2" s="2"/>
      <c r="AMV2" s="2"/>
      <c r="AMW2" s="2"/>
      <c r="AMX2" s="2"/>
      <c r="AMY2" s="2"/>
      <c r="AMZ2" s="2"/>
      <c r="ANA2" s="2"/>
      <c r="ANB2" s="2"/>
      <c r="ANC2" s="2"/>
      <c r="AND2" s="2"/>
      <c r="ANE2" s="2"/>
      <c r="ANF2" s="2"/>
      <c r="ANG2" s="2"/>
      <c r="ANH2" s="2"/>
      <c r="ANI2" s="2"/>
      <c r="ANJ2" s="2"/>
      <c r="ANK2" s="2"/>
      <c r="ANL2" s="2"/>
      <c r="ANM2" s="2"/>
      <c r="ANN2" s="2"/>
      <c r="ANO2" s="2"/>
      <c r="ANP2" s="2"/>
      <c r="ANQ2" s="2"/>
      <c r="ANR2" s="2"/>
      <c r="ANS2" s="2"/>
      <c r="ANT2" s="2"/>
      <c r="ANU2" s="2"/>
      <c r="ANV2" s="2"/>
      <c r="ANW2" s="2"/>
      <c r="ANX2" s="2"/>
      <c r="ANY2" s="2"/>
      <c r="ANZ2" s="2"/>
      <c r="AOA2" s="2"/>
      <c r="AOB2" s="2"/>
      <c r="AOC2" s="2"/>
      <c r="AOD2" s="2"/>
      <c r="AOE2" s="2"/>
      <c r="AOF2" s="2"/>
      <c r="AOG2" s="2"/>
      <c r="AOH2" s="2"/>
      <c r="AOI2" s="2"/>
      <c r="AOJ2" s="2"/>
      <c r="AOK2" s="2"/>
      <c r="AOL2" s="2"/>
      <c r="AOM2" s="2"/>
      <c r="AON2" s="2"/>
      <c r="AOO2" s="2"/>
      <c r="AOP2" s="2"/>
      <c r="AOQ2" s="2"/>
      <c r="AOR2" s="2"/>
      <c r="AOS2" s="2"/>
      <c r="AOT2" s="2"/>
      <c r="AOU2" s="2"/>
      <c r="AOV2" s="2"/>
      <c r="AOW2" s="2"/>
      <c r="AOX2" s="2"/>
      <c r="AOY2" s="2"/>
      <c r="AOZ2" s="2"/>
      <c r="APA2" s="2"/>
      <c r="APB2" s="2"/>
      <c r="APC2" s="2"/>
      <c r="APD2" s="2"/>
      <c r="APE2" s="2"/>
      <c r="APF2" s="2"/>
      <c r="APG2" s="2"/>
      <c r="APH2" s="2"/>
      <c r="API2" s="2"/>
      <c r="APJ2" s="2"/>
      <c r="APK2" s="2"/>
      <c r="APL2" s="2"/>
      <c r="APM2" s="2"/>
      <c r="APN2" s="2"/>
      <c r="APO2" s="2"/>
      <c r="APP2" s="2"/>
      <c r="APQ2" s="2"/>
      <c r="APR2" s="2"/>
      <c r="APS2" s="2"/>
      <c r="APT2" s="2"/>
      <c r="APU2" s="2"/>
      <c r="APV2" s="2"/>
      <c r="APW2" s="2"/>
      <c r="APX2" s="2"/>
      <c r="APY2" s="2"/>
      <c r="APZ2" s="2"/>
      <c r="AQA2" s="2"/>
      <c r="AQB2" s="2"/>
      <c r="AQC2" s="2"/>
      <c r="AQD2" s="2"/>
      <c r="AQE2" s="2"/>
      <c r="AQF2" s="2"/>
      <c r="AQG2" s="2"/>
      <c r="AQH2" s="2"/>
      <c r="AQI2" s="2"/>
      <c r="AQJ2" s="2"/>
      <c r="AQK2" s="2"/>
      <c r="AQL2" s="2"/>
      <c r="AQM2" s="2"/>
      <c r="AQN2" s="2"/>
      <c r="AQO2" s="2"/>
      <c r="AQP2" s="2"/>
      <c r="AQQ2" s="2"/>
      <c r="AQR2" s="2"/>
      <c r="AQS2" s="2"/>
      <c r="AQT2" s="2"/>
      <c r="AQU2" s="2"/>
      <c r="AQV2" s="2"/>
      <c r="AQW2" s="2"/>
      <c r="AQX2" s="2"/>
      <c r="AQY2" s="2"/>
      <c r="AQZ2" s="2"/>
      <c r="ARA2" s="2"/>
      <c r="ARB2" s="2"/>
      <c r="ARC2" s="2"/>
      <c r="ARD2" s="2"/>
      <c r="ARE2" s="2"/>
      <c r="ARF2" s="2"/>
      <c r="ARG2" s="2"/>
      <c r="ARH2" s="2"/>
      <c r="ARI2" s="2"/>
      <c r="ARJ2" s="2"/>
      <c r="ARK2" s="2"/>
      <c r="ARL2" s="2"/>
      <c r="ARM2" s="2"/>
      <c r="ARN2" s="2"/>
      <c r="ARO2" s="2"/>
      <c r="ARP2" s="2"/>
      <c r="ARQ2" s="2"/>
      <c r="ARR2" s="2"/>
      <c r="ARS2" s="2"/>
      <c r="ART2" s="2"/>
      <c r="ARU2" s="2"/>
      <c r="ARV2" s="2"/>
      <c r="ARW2" s="2"/>
      <c r="ARX2" s="2"/>
      <c r="ARY2" s="2"/>
      <c r="ARZ2" s="2"/>
      <c r="ASA2" s="2"/>
      <c r="ASB2" s="2"/>
      <c r="ASC2" s="2"/>
      <c r="ASD2" s="2"/>
      <c r="ASE2" s="2"/>
      <c r="ASF2" s="2"/>
      <c r="ASG2" s="2"/>
      <c r="ASH2" s="2"/>
      <c r="ASI2" s="2"/>
      <c r="ASJ2" s="2"/>
      <c r="ASK2" s="2"/>
      <c r="ASL2" s="2"/>
      <c r="ASM2" s="2"/>
      <c r="ASN2" s="2"/>
      <c r="ASO2" s="2"/>
      <c r="ASP2" s="2"/>
      <c r="ASQ2" s="2"/>
      <c r="ASR2" s="2"/>
      <c r="ASS2" s="2"/>
      <c r="AST2" s="2"/>
      <c r="ASU2" s="2"/>
      <c r="ASV2" s="2"/>
      <c r="ASW2" s="2"/>
      <c r="ASX2" s="2"/>
      <c r="ASY2" s="2"/>
      <c r="ASZ2" s="2"/>
      <c r="ATA2" s="2"/>
      <c r="ATB2" s="2"/>
      <c r="ATC2" s="2"/>
      <c r="ATD2" s="2"/>
      <c r="ATE2" s="2"/>
      <c r="ATF2" s="2"/>
      <c r="ATG2" s="2"/>
      <c r="ATH2" s="2"/>
      <c r="ATI2" s="2"/>
      <c r="ATJ2" s="2"/>
      <c r="ATK2" s="2"/>
      <c r="ATL2" s="2"/>
      <c r="ATM2" s="2"/>
      <c r="ATN2" s="2"/>
      <c r="ATO2" s="2"/>
      <c r="ATP2" s="2"/>
      <c r="ATQ2" s="2"/>
      <c r="ATR2" s="2"/>
      <c r="ATS2" s="2"/>
      <c r="ATT2" s="2"/>
      <c r="ATU2" s="2"/>
      <c r="ATV2" s="2"/>
      <c r="ATW2" s="2"/>
      <c r="ATX2" s="2"/>
      <c r="ATY2" s="2"/>
      <c r="ATZ2" s="2"/>
      <c r="AUA2" s="2"/>
      <c r="AUB2" s="2"/>
      <c r="AUC2" s="2"/>
      <c r="AUD2" s="2"/>
      <c r="AUE2" s="2"/>
      <c r="AUF2" s="2"/>
      <c r="AUG2" s="2"/>
      <c r="AUH2" s="2"/>
      <c r="AUI2" s="2"/>
      <c r="AUJ2" s="2"/>
      <c r="AUK2" s="2"/>
      <c r="AUL2" s="2"/>
      <c r="AUM2" s="2"/>
      <c r="AUN2" s="2"/>
      <c r="AUO2" s="2"/>
      <c r="AUP2" s="2"/>
      <c r="AUQ2" s="2"/>
      <c r="AUR2" s="2"/>
      <c r="AUS2" s="2"/>
      <c r="AUT2" s="2"/>
      <c r="AUU2" s="2"/>
      <c r="AUV2" s="2"/>
      <c r="AUW2" s="2"/>
      <c r="AUX2" s="2"/>
      <c r="AUY2" s="2"/>
      <c r="AUZ2" s="2"/>
      <c r="AVA2" s="2"/>
      <c r="AVB2" s="2"/>
      <c r="AVC2" s="2"/>
      <c r="AVD2" s="2"/>
      <c r="AVE2" s="2"/>
      <c r="AVF2" s="2"/>
      <c r="AVG2" s="2"/>
      <c r="AVH2" s="2"/>
      <c r="AVI2" s="2"/>
      <c r="AVJ2" s="2"/>
      <c r="AVK2" s="2"/>
      <c r="AVL2" s="2"/>
      <c r="AVM2" s="2"/>
      <c r="AVN2" s="2"/>
      <c r="AVO2" s="2"/>
      <c r="AVP2" s="2"/>
      <c r="AVQ2" s="2"/>
      <c r="AVR2" s="2"/>
      <c r="AVS2" s="2"/>
      <c r="AVT2" s="2"/>
      <c r="AVU2" s="2"/>
      <c r="AVV2" s="2"/>
      <c r="AVW2" s="2"/>
      <c r="AVX2" s="2"/>
      <c r="AVY2" s="2"/>
      <c r="AVZ2" s="2"/>
      <c r="AWA2" s="2"/>
      <c r="AWB2" s="2"/>
      <c r="AWC2" s="2"/>
      <c r="AWD2" s="2"/>
      <c r="AWE2" s="2"/>
      <c r="AWF2" s="2"/>
      <c r="AWG2" s="2"/>
      <c r="AWH2" s="2"/>
      <c r="AWI2" s="2"/>
      <c r="AWJ2" s="2"/>
      <c r="AWK2" s="2"/>
      <c r="AWL2" s="2"/>
      <c r="AWM2" s="2"/>
      <c r="AWN2" s="2"/>
      <c r="AWO2" s="2"/>
      <c r="AWP2" s="2"/>
      <c r="AWQ2" s="2"/>
      <c r="AWR2" s="2"/>
      <c r="AWS2" s="2"/>
      <c r="AWT2" s="2"/>
      <c r="AWU2" s="2"/>
      <c r="AWV2" s="2"/>
      <c r="AWW2" s="2"/>
      <c r="AWX2" s="2"/>
      <c r="AWY2" s="2"/>
      <c r="AWZ2" s="2"/>
      <c r="AXA2" s="2"/>
      <c r="AXB2" s="2"/>
      <c r="AXC2" s="2"/>
      <c r="AXD2" s="2"/>
      <c r="AXE2" s="2"/>
      <c r="AXF2" s="2"/>
      <c r="AXG2" s="2"/>
      <c r="AXH2" s="2"/>
      <c r="AXI2" s="2"/>
      <c r="AXJ2" s="2"/>
      <c r="AXK2" s="2"/>
      <c r="AXL2" s="2"/>
      <c r="AXM2" s="2"/>
      <c r="AXN2" s="2"/>
      <c r="AXO2" s="2"/>
      <c r="AXP2" s="2"/>
      <c r="AXQ2" s="2"/>
      <c r="AXR2" s="2"/>
      <c r="AXS2" s="2"/>
      <c r="AXT2" s="2"/>
      <c r="AXU2" s="2"/>
      <c r="AXV2" s="2"/>
      <c r="AXW2" s="2"/>
      <c r="AXX2" s="2"/>
      <c r="AXY2" s="2"/>
      <c r="AXZ2" s="2"/>
      <c r="AYA2" s="2"/>
      <c r="AYB2" s="2"/>
      <c r="AYC2" s="2"/>
      <c r="AYD2" s="2"/>
      <c r="AYE2" s="2"/>
      <c r="AYF2" s="2"/>
      <c r="AYG2" s="2"/>
      <c r="AYH2" s="2"/>
      <c r="AYI2" s="2"/>
      <c r="AYJ2" s="2"/>
      <c r="AYK2" s="2"/>
      <c r="AYL2" s="2"/>
      <c r="AYM2" s="2"/>
      <c r="AYN2" s="2"/>
      <c r="AYO2" s="2"/>
      <c r="AYP2" s="2"/>
      <c r="AYQ2" s="2"/>
      <c r="AYR2" s="2"/>
      <c r="AYS2" s="2"/>
      <c r="AYT2" s="2"/>
      <c r="AYU2" s="2"/>
      <c r="AYV2" s="2"/>
      <c r="AYW2" s="2"/>
      <c r="AYX2" s="2"/>
      <c r="AYY2" s="2"/>
      <c r="AYZ2" s="2"/>
      <c r="AZA2" s="2"/>
      <c r="AZB2" s="2"/>
      <c r="AZC2" s="2"/>
      <c r="AZD2" s="2"/>
      <c r="AZE2" s="2"/>
      <c r="AZF2" s="2"/>
      <c r="AZG2" s="2"/>
      <c r="AZH2" s="2"/>
      <c r="AZI2" s="2"/>
      <c r="AZJ2" s="2"/>
      <c r="AZK2" s="2"/>
      <c r="AZL2" s="2"/>
      <c r="AZM2" s="2"/>
      <c r="AZN2" s="2"/>
      <c r="AZO2" s="2"/>
      <c r="AZP2" s="2"/>
      <c r="AZQ2" s="2"/>
      <c r="AZR2" s="2"/>
      <c r="AZS2" s="2"/>
      <c r="AZT2" s="2"/>
      <c r="AZU2" s="2"/>
      <c r="AZV2" s="2"/>
      <c r="AZW2" s="2"/>
      <c r="AZX2" s="2"/>
      <c r="AZY2" s="2"/>
      <c r="AZZ2" s="2"/>
      <c r="BAA2" s="2"/>
      <c r="BAB2" s="2"/>
      <c r="BAC2" s="2"/>
      <c r="BAD2" s="2"/>
      <c r="BAE2" s="2"/>
      <c r="BAF2" s="2"/>
      <c r="BAG2" s="2"/>
      <c r="BAH2" s="2"/>
      <c r="BAI2" s="2"/>
      <c r="BAJ2" s="2"/>
      <c r="BAK2" s="2"/>
      <c r="BAL2" s="2"/>
      <c r="BAM2" s="2"/>
      <c r="BAN2" s="2"/>
      <c r="BAO2" s="2"/>
      <c r="BAP2" s="2"/>
      <c r="BAQ2" s="2"/>
      <c r="BAR2" s="2"/>
      <c r="BAS2" s="2"/>
      <c r="BAT2" s="2"/>
      <c r="BAU2" s="2"/>
      <c r="BAV2" s="2"/>
      <c r="BAW2" s="2"/>
      <c r="BAX2" s="2"/>
      <c r="BAY2" s="2"/>
      <c r="BAZ2" s="2"/>
      <c r="BBA2" s="2"/>
      <c r="BBB2" s="2"/>
      <c r="BBC2" s="2"/>
      <c r="BBD2" s="2"/>
      <c r="BBE2" s="2"/>
      <c r="BBF2" s="2"/>
      <c r="BBG2" s="2"/>
      <c r="BBH2" s="2"/>
      <c r="BBI2" s="2"/>
      <c r="BBJ2" s="2"/>
      <c r="BBK2" s="2"/>
      <c r="BBL2" s="2"/>
      <c r="BBM2" s="2"/>
      <c r="BBN2" s="2"/>
      <c r="BBO2" s="2"/>
      <c r="BBP2" s="2"/>
      <c r="BBQ2" s="2"/>
      <c r="BBR2" s="2"/>
      <c r="BBS2" s="2"/>
      <c r="BBT2" s="2"/>
      <c r="BBU2" s="2"/>
      <c r="BBV2" s="2"/>
      <c r="BBW2" s="2"/>
      <c r="BBX2" s="2"/>
      <c r="BBY2" s="2"/>
      <c r="BBZ2" s="2"/>
      <c r="BCA2" s="2"/>
      <c r="BCB2" s="2"/>
      <c r="BCC2" s="2"/>
      <c r="BCD2" s="2"/>
      <c r="BCE2" s="2"/>
      <c r="BCF2" s="2"/>
      <c r="BCG2" s="2"/>
      <c r="BCH2" s="2"/>
      <c r="BCI2" s="2"/>
      <c r="BCJ2" s="2"/>
      <c r="BCK2" s="2"/>
      <c r="BCL2" s="2"/>
      <c r="BCM2" s="2"/>
      <c r="BCN2" s="2"/>
      <c r="BCO2" s="2"/>
      <c r="BCP2" s="2"/>
      <c r="BCQ2" s="2"/>
      <c r="BCR2" s="2"/>
      <c r="BCS2" s="2"/>
      <c r="BCT2" s="2"/>
      <c r="BCU2" s="2"/>
      <c r="BCV2" s="2"/>
      <c r="BCW2" s="2"/>
      <c r="BCX2" s="2"/>
      <c r="BCY2" s="2"/>
      <c r="BCZ2" s="2"/>
      <c r="BDA2" s="2"/>
      <c r="BDB2" s="2"/>
      <c r="BDC2" s="2"/>
      <c r="BDD2" s="2"/>
      <c r="BDE2" s="2"/>
      <c r="BDF2" s="2"/>
      <c r="BDG2" s="2"/>
      <c r="BDH2" s="2"/>
      <c r="BDI2" s="2"/>
      <c r="BDJ2" s="2"/>
      <c r="BDK2" s="2"/>
      <c r="BDL2" s="2"/>
      <c r="BDM2" s="2"/>
      <c r="BDN2" s="2"/>
      <c r="BDO2" s="2"/>
      <c r="BDP2" s="2"/>
      <c r="BDQ2" s="2"/>
      <c r="BDR2" s="2"/>
      <c r="BDS2" s="2"/>
      <c r="BDT2" s="2"/>
      <c r="BDU2" s="2"/>
      <c r="BDV2" s="2"/>
      <c r="BDW2" s="2"/>
      <c r="BDX2" s="2"/>
      <c r="BDY2" s="2"/>
      <c r="BDZ2" s="2"/>
      <c r="BEA2" s="2"/>
      <c r="BEB2" s="2"/>
      <c r="BEC2" s="2"/>
      <c r="BED2" s="2"/>
      <c r="BEE2" s="2"/>
      <c r="BEF2" s="2"/>
      <c r="BEG2" s="2"/>
      <c r="BEH2" s="2"/>
      <c r="BEI2" s="2"/>
      <c r="BEJ2" s="2"/>
      <c r="BEK2" s="2"/>
      <c r="BEL2" s="2"/>
      <c r="BEM2" s="2"/>
      <c r="BEN2" s="2"/>
      <c r="BEO2" s="2"/>
      <c r="BEP2" s="2"/>
      <c r="BEQ2" s="2"/>
      <c r="BER2" s="2"/>
      <c r="BES2" s="2"/>
      <c r="BET2" s="2"/>
      <c r="BEU2" s="2"/>
      <c r="BEV2" s="2"/>
      <c r="BEW2" s="2"/>
      <c r="BEX2" s="2"/>
      <c r="BEY2" s="2"/>
      <c r="BEZ2" s="2"/>
      <c r="BFA2" s="2"/>
      <c r="BFB2" s="2"/>
      <c r="BFC2" s="2"/>
      <c r="BFD2" s="2"/>
      <c r="BFE2" s="2"/>
      <c r="BFF2" s="2"/>
      <c r="BFG2" s="2"/>
      <c r="BFH2" s="2"/>
      <c r="BFI2" s="2"/>
      <c r="BFJ2" s="2"/>
      <c r="BFK2" s="2"/>
      <c r="BFL2" s="2"/>
      <c r="BFM2" s="2"/>
      <c r="BFN2" s="2"/>
      <c r="BFO2" s="2"/>
      <c r="BFP2" s="2"/>
      <c r="BFQ2" s="2"/>
      <c r="BFR2" s="2"/>
      <c r="BFS2" s="2"/>
      <c r="BFT2" s="2"/>
      <c r="BFU2" s="2"/>
      <c r="BFV2" s="2"/>
      <c r="BFW2" s="2"/>
      <c r="BFX2" s="2"/>
      <c r="BFY2" s="2"/>
      <c r="BFZ2" s="2"/>
      <c r="BGA2" s="2"/>
      <c r="BGB2" s="2"/>
      <c r="BGC2" s="2"/>
      <c r="BGD2" s="2"/>
      <c r="BGE2" s="2"/>
      <c r="BGF2" s="2"/>
      <c r="BGG2" s="2"/>
      <c r="BGH2" s="2"/>
      <c r="BGI2" s="2"/>
      <c r="BGJ2" s="2"/>
      <c r="BGK2" s="2"/>
      <c r="BGL2" s="2"/>
      <c r="BGM2" s="2"/>
      <c r="BGN2" s="2"/>
      <c r="BGO2" s="2"/>
      <c r="BGP2" s="2"/>
      <c r="BGQ2" s="2"/>
      <c r="BGR2" s="2"/>
      <c r="BGS2" s="2"/>
      <c r="BGT2" s="2"/>
      <c r="BGU2" s="2"/>
      <c r="BGV2" s="2"/>
      <c r="BGW2" s="2"/>
      <c r="BGX2" s="2"/>
      <c r="BGY2" s="2"/>
      <c r="BGZ2" s="2"/>
      <c r="BHA2" s="2"/>
      <c r="BHB2" s="2"/>
      <c r="BHC2" s="2"/>
      <c r="BHD2" s="2"/>
      <c r="BHE2" s="2"/>
      <c r="BHF2" s="2"/>
      <c r="BHG2" s="2"/>
      <c r="BHH2" s="2"/>
      <c r="BHI2" s="2"/>
    </row>
    <row r="3" spans="1:1569" s="20" customFormat="1" ht="69" customHeight="1">
      <c r="A3" s="47"/>
      <c r="B3" s="705" t="s">
        <v>173</v>
      </c>
      <c r="C3" s="705"/>
      <c r="D3" s="705"/>
      <c r="E3" s="705"/>
      <c r="F3" s="705"/>
      <c r="G3" s="705"/>
      <c r="H3" s="41"/>
      <c r="I3" s="2"/>
      <c r="J3" s="2"/>
      <c r="K3" s="2"/>
      <c r="L3" s="2"/>
      <c r="M3" s="2"/>
      <c r="N3" s="2"/>
      <c r="O3" s="2"/>
      <c r="P3" s="2"/>
      <c r="Q3" s="2"/>
      <c r="R3" s="2"/>
      <c r="S3" s="2"/>
      <c r="T3" s="2"/>
      <c r="U3" s="2"/>
      <c r="V3" s="2"/>
      <c r="W3" s="1"/>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c r="IW3" s="2"/>
      <c r="IX3" s="2"/>
      <c r="IY3" s="2"/>
      <c r="IZ3" s="2"/>
      <c r="JA3" s="2"/>
      <c r="JB3" s="2"/>
      <c r="JC3" s="2"/>
      <c r="JD3" s="2"/>
      <c r="JE3" s="2"/>
      <c r="JF3" s="2"/>
      <c r="JG3" s="2"/>
      <c r="JH3" s="2"/>
      <c r="JI3" s="2"/>
      <c r="JJ3" s="2"/>
      <c r="JK3" s="2"/>
      <c r="JL3" s="2"/>
      <c r="JM3" s="2"/>
      <c r="JN3" s="2"/>
      <c r="JO3" s="2"/>
      <c r="JP3" s="2"/>
      <c r="JQ3" s="2"/>
      <c r="JR3" s="2"/>
      <c r="JS3" s="2"/>
      <c r="JT3" s="2"/>
      <c r="JU3" s="2"/>
      <c r="JV3" s="2"/>
      <c r="JW3" s="2"/>
      <c r="JX3" s="2"/>
      <c r="JY3" s="2"/>
      <c r="JZ3" s="2"/>
      <c r="KA3" s="2"/>
      <c r="KB3" s="2"/>
      <c r="KC3" s="2"/>
      <c r="KD3" s="2"/>
      <c r="KE3" s="2"/>
      <c r="KF3" s="2"/>
      <c r="KG3" s="2"/>
      <c r="KH3" s="2"/>
      <c r="KI3" s="2"/>
      <c r="KJ3" s="2"/>
      <c r="KK3" s="2"/>
      <c r="KL3" s="2"/>
      <c r="KM3" s="2"/>
      <c r="KN3" s="2"/>
      <c r="KO3" s="2"/>
      <c r="KP3" s="2"/>
      <c r="KQ3" s="2"/>
      <c r="KR3" s="2"/>
      <c r="KS3" s="2"/>
      <c r="KT3" s="2"/>
      <c r="KU3" s="2"/>
      <c r="KV3" s="2"/>
      <c r="KW3" s="2"/>
      <c r="KX3" s="2"/>
      <c r="KY3" s="2"/>
      <c r="KZ3" s="2"/>
      <c r="LA3" s="2"/>
      <c r="LB3" s="2"/>
      <c r="LC3" s="2"/>
      <c r="LD3" s="2"/>
      <c r="LE3" s="2"/>
      <c r="LF3" s="2"/>
      <c r="LG3" s="2"/>
      <c r="LH3" s="2"/>
      <c r="LI3" s="2"/>
      <c r="LJ3" s="2"/>
      <c r="LK3" s="2"/>
      <c r="LL3" s="2"/>
      <c r="LM3" s="2"/>
      <c r="LN3" s="2"/>
      <c r="LO3" s="2"/>
      <c r="LP3" s="2"/>
      <c r="LQ3" s="2"/>
      <c r="LR3" s="2"/>
      <c r="LS3" s="2"/>
      <c r="LT3" s="2"/>
      <c r="LU3" s="2"/>
      <c r="LV3" s="2"/>
      <c r="LW3" s="2"/>
      <c r="LX3" s="2"/>
      <c r="LY3" s="2"/>
      <c r="LZ3" s="2"/>
      <c r="MA3" s="2"/>
      <c r="MB3" s="2"/>
      <c r="MC3" s="2"/>
      <c r="MD3" s="2"/>
      <c r="ME3" s="2"/>
      <c r="MF3" s="2"/>
      <c r="MG3" s="2"/>
      <c r="MH3" s="2"/>
      <c r="MI3" s="2"/>
      <c r="MJ3" s="2"/>
      <c r="MK3" s="2"/>
      <c r="ML3" s="2"/>
      <c r="MM3" s="2"/>
      <c r="MN3" s="2"/>
      <c r="MO3" s="2"/>
      <c r="MP3" s="2"/>
      <c r="MQ3" s="2"/>
      <c r="MR3" s="2"/>
      <c r="MS3" s="2"/>
      <c r="MT3" s="2"/>
      <c r="MU3" s="2"/>
      <c r="MV3" s="2"/>
      <c r="MW3" s="2"/>
      <c r="MX3" s="2"/>
      <c r="MY3" s="2"/>
      <c r="MZ3" s="2"/>
      <c r="NA3" s="2"/>
      <c r="NB3" s="2"/>
      <c r="NC3" s="2"/>
      <c r="ND3" s="2"/>
      <c r="NE3" s="2"/>
      <c r="NF3" s="2"/>
      <c r="NG3" s="2"/>
      <c r="NH3" s="2"/>
      <c r="NI3" s="2"/>
      <c r="NJ3" s="2"/>
      <c r="NK3" s="2"/>
      <c r="NL3" s="2"/>
      <c r="NM3" s="2"/>
      <c r="NN3" s="2"/>
      <c r="NO3" s="2"/>
      <c r="NP3" s="2"/>
      <c r="NQ3" s="2"/>
      <c r="NR3" s="2"/>
      <c r="NS3" s="2"/>
      <c r="NT3" s="2"/>
      <c r="NU3" s="2"/>
      <c r="NV3" s="2"/>
      <c r="NW3" s="2"/>
      <c r="NX3" s="2"/>
      <c r="NY3" s="2"/>
      <c r="NZ3" s="2"/>
      <c r="OA3" s="2"/>
      <c r="OB3" s="2"/>
      <c r="OC3" s="2"/>
      <c r="OD3" s="2"/>
      <c r="OE3" s="2"/>
      <c r="OF3" s="2"/>
      <c r="OG3" s="2"/>
      <c r="OH3" s="2"/>
      <c r="OI3" s="2"/>
      <c r="OJ3" s="2"/>
      <c r="OK3" s="2"/>
      <c r="OL3" s="2"/>
      <c r="OM3" s="2"/>
      <c r="ON3" s="2"/>
      <c r="OO3" s="2"/>
      <c r="OP3" s="2"/>
      <c r="OQ3" s="2"/>
      <c r="OR3" s="2"/>
      <c r="OS3" s="2"/>
      <c r="OT3" s="2"/>
      <c r="OU3" s="2"/>
      <c r="OV3" s="2"/>
      <c r="OW3" s="2"/>
      <c r="OX3" s="2"/>
      <c r="OY3" s="2"/>
      <c r="OZ3" s="2"/>
      <c r="PA3" s="2"/>
      <c r="PB3" s="2"/>
      <c r="PC3" s="2"/>
      <c r="PD3" s="2"/>
      <c r="PE3" s="2"/>
      <c r="PF3" s="2"/>
      <c r="PG3" s="2"/>
      <c r="PH3" s="2"/>
      <c r="PI3" s="2"/>
      <c r="PJ3" s="2"/>
      <c r="PK3" s="2"/>
      <c r="PL3" s="2"/>
      <c r="PM3" s="2"/>
      <c r="PN3" s="2"/>
      <c r="PO3" s="2"/>
      <c r="PP3" s="2"/>
      <c r="PQ3" s="2"/>
      <c r="PR3" s="2"/>
      <c r="PS3" s="2"/>
      <c r="PT3" s="2"/>
      <c r="PU3" s="2"/>
      <c r="PV3" s="2"/>
      <c r="PW3" s="2"/>
      <c r="PX3" s="2"/>
      <c r="PY3" s="2"/>
      <c r="PZ3" s="2"/>
      <c r="QA3" s="2"/>
      <c r="QB3" s="2"/>
      <c r="QC3" s="2"/>
      <c r="QD3" s="2"/>
      <c r="QE3" s="2"/>
      <c r="QF3" s="2"/>
      <c r="QG3" s="2"/>
      <c r="QH3" s="2"/>
      <c r="QI3" s="2"/>
      <c r="QJ3" s="2"/>
      <c r="QK3" s="2"/>
      <c r="QL3" s="2"/>
      <c r="QM3" s="2"/>
      <c r="QN3" s="2"/>
      <c r="QO3" s="2"/>
      <c r="QP3" s="2"/>
      <c r="QQ3" s="2"/>
      <c r="QR3" s="2"/>
      <c r="QS3" s="2"/>
      <c r="QT3" s="2"/>
      <c r="QU3" s="2"/>
      <c r="QV3" s="2"/>
      <c r="QW3" s="2"/>
      <c r="QX3" s="2"/>
      <c r="QY3" s="2"/>
      <c r="QZ3" s="2"/>
      <c r="RA3" s="2"/>
      <c r="RB3" s="2"/>
      <c r="RC3" s="2"/>
      <c r="RD3" s="2"/>
      <c r="RE3" s="2"/>
      <c r="RF3" s="2"/>
      <c r="RG3" s="2"/>
      <c r="RH3" s="2"/>
      <c r="RI3" s="2"/>
      <c r="RJ3" s="2"/>
      <c r="RK3" s="2"/>
      <c r="RL3" s="2"/>
      <c r="RM3" s="2"/>
      <c r="RN3" s="2"/>
      <c r="RO3" s="2"/>
      <c r="RP3" s="2"/>
      <c r="RQ3" s="2"/>
      <c r="RR3" s="2"/>
      <c r="RS3" s="2"/>
      <c r="RT3" s="2"/>
      <c r="RU3" s="2"/>
      <c r="RV3" s="2"/>
      <c r="RW3" s="2"/>
      <c r="RX3" s="2"/>
      <c r="RY3" s="2"/>
      <c r="RZ3" s="2"/>
      <c r="SA3" s="2"/>
      <c r="SB3" s="2"/>
      <c r="SC3" s="2"/>
      <c r="SD3" s="2"/>
      <c r="SE3" s="2"/>
      <c r="SF3" s="2"/>
      <c r="SG3" s="2"/>
      <c r="SH3" s="2"/>
      <c r="SI3" s="2"/>
      <c r="SJ3" s="2"/>
      <c r="SK3" s="2"/>
      <c r="SL3" s="2"/>
      <c r="SM3" s="2"/>
      <c r="SN3" s="2"/>
      <c r="SO3" s="2"/>
      <c r="SP3" s="2"/>
      <c r="SQ3" s="2"/>
      <c r="SR3" s="2"/>
      <c r="SS3" s="2"/>
      <c r="ST3" s="2"/>
      <c r="SU3" s="2"/>
      <c r="SV3" s="2"/>
      <c r="SW3" s="2"/>
      <c r="SX3" s="2"/>
      <c r="SY3" s="2"/>
      <c r="SZ3" s="2"/>
      <c r="TA3" s="2"/>
      <c r="TB3" s="2"/>
      <c r="TC3" s="2"/>
      <c r="TD3" s="2"/>
      <c r="TE3" s="2"/>
      <c r="TF3" s="2"/>
      <c r="TG3" s="2"/>
      <c r="TH3" s="2"/>
      <c r="TI3" s="2"/>
      <c r="TJ3" s="2"/>
      <c r="TK3" s="2"/>
      <c r="TL3" s="2"/>
      <c r="TM3" s="2"/>
      <c r="TN3" s="2"/>
      <c r="TO3" s="2"/>
      <c r="TP3" s="2"/>
      <c r="TQ3" s="2"/>
      <c r="TR3" s="2"/>
      <c r="TS3" s="2"/>
      <c r="TT3" s="2"/>
      <c r="TU3" s="2"/>
      <c r="TV3" s="2"/>
      <c r="TW3" s="2"/>
      <c r="TX3" s="2"/>
      <c r="TY3" s="2"/>
      <c r="TZ3" s="2"/>
      <c r="UA3" s="2"/>
      <c r="UB3" s="2"/>
      <c r="UC3" s="2"/>
      <c r="UD3" s="2"/>
      <c r="UE3" s="2"/>
      <c r="UF3" s="2"/>
      <c r="UG3" s="2"/>
      <c r="UH3" s="2"/>
      <c r="UI3" s="2"/>
      <c r="UJ3" s="2"/>
      <c r="UK3" s="2"/>
      <c r="UL3" s="2"/>
      <c r="UM3" s="2"/>
      <c r="UN3" s="2"/>
      <c r="UO3" s="2"/>
      <c r="UP3" s="2"/>
      <c r="UQ3" s="2"/>
      <c r="UR3" s="2"/>
      <c r="US3" s="2"/>
      <c r="UT3" s="2"/>
      <c r="UU3" s="2"/>
      <c r="UV3" s="2"/>
      <c r="UW3" s="2"/>
      <c r="UX3" s="2"/>
      <c r="UY3" s="2"/>
      <c r="UZ3" s="2"/>
      <c r="VA3" s="2"/>
      <c r="VB3" s="2"/>
      <c r="VC3" s="2"/>
      <c r="VD3" s="2"/>
      <c r="VE3" s="2"/>
      <c r="VF3" s="2"/>
      <c r="VG3" s="2"/>
      <c r="VH3" s="2"/>
      <c r="VI3" s="2"/>
      <c r="VJ3" s="2"/>
      <c r="VK3" s="2"/>
      <c r="VL3" s="2"/>
      <c r="VM3" s="2"/>
      <c r="VN3" s="2"/>
      <c r="VO3" s="2"/>
      <c r="VP3" s="2"/>
      <c r="VQ3" s="2"/>
      <c r="VR3" s="2"/>
      <c r="VS3" s="2"/>
      <c r="VT3" s="2"/>
      <c r="VU3" s="2"/>
      <c r="VV3" s="2"/>
      <c r="VW3" s="2"/>
      <c r="VX3" s="2"/>
      <c r="VY3" s="2"/>
      <c r="VZ3" s="2"/>
      <c r="WA3" s="2"/>
      <c r="WB3" s="2"/>
      <c r="WC3" s="2"/>
      <c r="WD3" s="2"/>
      <c r="WE3" s="2"/>
      <c r="WF3" s="2"/>
      <c r="WG3" s="2"/>
      <c r="WH3" s="2"/>
      <c r="WI3" s="2"/>
      <c r="WJ3" s="2"/>
      <c r="WK3" s="2"/>
      <c r="WL3" s="2"/>
      <c r="WM3" s="2"/>
      <c r="WN3" s="2"/>
      <c r="WO3" s="2"/>
      <c r="WP3" s="2"/>
      <c r="WQ3" s="2"/>
      <c r="WR3" s="2"/>
      <c r="WS3" s="2"/>
      <c r="WT3" s="2"/>
      <c r="WU3" s="2"/>
      <c r="WV3" s="2"/>
      <c r="WW3" s="2"/>
      <c r="WX3" s="2"/>
      <c r="WY3" s="2"/>
      <c r="WZ3" s="2"/>
      <c r="XA3" s="2"/>
      <c r="XB3" s="2"/>
      <c r="XC3" s="2"/>
      <c r="XD3" s="2"/>
      <c r="XE3" s="2"/>
      <c r="XF3" s="2"/>
      <c r="XG3" s="2"/>
      <c r="XH3" s="2"/>
      <c r="XI3" s="2"/>
      <c r="XJ3" s="2"/>
      <c r="XK3" s="2"/>
      <c r="XL3" s="2"/>
      <c r="XM3" s="2"/>
      <c r="XN3" s="2"/>
      <c r="XO3" s="2"/>
      <c r="XP3" s="2"/>
      <c r="XQ3" s="2"/>
      <c r="XR3" s="2"/>
      <c r="XS3" s="2"/>
      <c r="XT3" s="2"/>
      <c r="XU3" s="2"/>
      <c r="XV3" s="2"/>
      <c r="XW3" s="2"/>
      <c r="XX3" s="2"/>
      <c r="XY3" s="2"/>
      <c r="XZ3" s="2"/>
      <c r="YA3" s="2"/>
      <c r="YB3" s="2"/>
      <c r="YC3" s="2"/>
      <c r="YD3" s="2"/>
      <c r="YE3" s="2"/>
      <c r="YF3" s="2"/>
      <c r="YG3" s="2"/>
      <c r="YH3" s="2"/>
      <c r="YI3" s="2"/>
      <c r="YJ3" s="2"/>
      <c r="YK3" s="2"/>
      <c r="YL3" s="2"/>
      <c r="YM3" s="2"/>
      <c r="YN3" s="2"/>
      <c r="YO3" s="2"/>
      <c r="YP3" s="2"/>
      <c r="YQ3" s="2"/>
      <c r="YR3" s="2"/>
      <c r="YS3" s="2"/>
      <c r="YT3" s="2"/>
      <c r="YU3" s="2"/>
      <c r="YV3" s="2"/>
      <c r="YW3" s="2"/>
      <c r="YX3" s="2"/>
      <c r="YY3" s="2"/>
      <c r="YZ3" s="2"/>
      <c r="ZA3" s="2"/>
      <c r="ZB3" s="2"/>
      <c r="ZC3" s="2"/>
      <c r="ZD3" s="2"/>
      <c r="ZE3" s="2"/>
      <c r="ZF3" s="2"/>
      <c r="ZG3" s="2"/>
      <c r="ZH3" s="2"/>
      <c r="ZI3" s="2"/>
      <c r="ZJ3" s="2"/>
      <c r="ZK3" s="2"/>
      <c r="ZL3" s="2"/>
      <c r="ZM3" s="2"/>
      <c r="ZN3" s="2"/>
      <c r="ZO3" s="2"/>
      <c r="ZP3" s="2"/>
      <c r="ZQ3" s="2"/>
      <c r="ZR3" s="2"/>
      <c r="ZS3" s="2"/>
      <c r="ZT3" s="2"/>
      <c r="ZU3" s="2"/>
      <c r="ZV3" s="2"/>
      <c r="ZW3" s="2"/>
      <c r="ZX3" s="2"/>
      <c r="ZY3" s="2"/>
      <c r="ZZ3" s="2"/>
      <c r="AAA3" s="2"/>
      <c r="AAB3" s="2"/>
      <c r="AAC3" s="2"/>
      <c r="AAD3" s="2"/>
      <c r="AAE3" s="2"/>
      <c r="AAF3" s="2"/>
      <c r="AAG3" s="2"/>
      <c r="AAH3" s="2"/>
      <c r="AAI3" s="2"/>
      <c r="AAJ3" s="2"/>
      <c r="AAK3" s="2"/>
      <c r="AAL3" s="2"/>
      <c r="AAM3" s="2"/>
      <c r="AAN3" s="2"/>
      <c r="AAO3" s="2"/>
      <c r="AAP3" s="2"/>
      <c r="AAQ3" s="2"/>
      <c r="AAR3" s="2"/>
      <c r="AAS3" s="2"/>
      <c r="AAT3" s="2"/>
      <c r="AAU3" s="2"/>
      <c r="AAV3" s="2"/>
      <c r="AAW3" s="2"/>
      <c r="AAX3" s="2"/>
      <c r="AAY3" s="2"/>
      <c r="AAZ3" s="2"/>
      <c r="ABA3" s="2"/>
      <c r="ABB3" s="2"/>
      <c r="ABC3" s="2"/>
      <c r="ABD3" s="2"/>
      <c r="ABE3" s="2"/>
      <c r="ABF3" s="2"/>
      <c r="ABG3" s="2"/>
      <c r="ABH3" s="2"/>
      <c r="ABI3" s="2"/>
      <c r="ABJ3" s="2"/>
      <c r="ABK3" s="2"/>
      <c r="ABL3" s="2"/>
      <c r="ABM3" s="2"/>
      <c r="ABN3" s="2"/>
      <c r="ABO3" s="2"/>
      <c r="ABP3" s="2"/>
      <c r="ABQ3" s="2"/>
      <c r="ABR3" s="2"/>
      <c r="ABS3" s="2"/>
      <c r="ABT3" s="2"/>
      <c r="ABU3" s="2"/>
      <c r="ABV3" s="2"/>
      <c r="ABW3" s="2"/>
      <c r="ABX3" s="2"/>
      <c r="ABY3" s="2"/>
      <c r="ABZ3" s="2"/>
      <c r="ACA3" s="2"/>
      <c r="ACB3" s="2"/>
      <c r="ACC3" s="2"/>
      <c r="ACD3" s="2"/>
      <c r="ACE3" s="2"/>
      <c r="ACF3" s="2"/>
      <c r="ACG3" s="2"/>
      <c r="ACH3" s="2"/>
      <c r="ACI3" s="2"/>
      <c r="ACJ3" s="2"/>
      <c r="ACK3" s="2"/>
      <c r="ACL3" s="2"/>
      <c r="ACM3" s="2"/>
      <c r="ACN3" s="2"/>
      <c r="ACO3" s="2"/>
      <c r="ACP3" s="2"/>
      <c r="ACQ3" s="2"/>
      <c r="ACR3" s="2"/>
      <c r="ACS3" s="2"/>
      <c r="ACT3" s="2"/>
      <c r="ACU3" s="2"/>
      <c r="ACV3" s="2"/>
      <c r="ACW3" s="2"/>
      <c r="ACX3" s="2"/>
      <c r="ACY3" s="2"/>
      <c r="ACZ3" s="2"/>
      <c r="ADA3" s="2"/>
      <c r="ADB3" s="2"/>
      <c r="ADC3" s="2"/>
      <c r="ADD3" s="2"/>
      <c r="ADE3" s="2"/>
      <c r="ADF3" s="2"/>
      <c r="ADG3" s="2"/>
      <c r="ADH3" s="2"/>
      <c r="ADI3" s="2"/>
      <c r="ADJ3" s="2"/>
      <c r="ADK3" s="2"/>
      <c r="ADL3" s="2"/>
      <c r="ADM3" s="2"/>
      <c r="ADN3" s="2"/>
      <c r="ADO3" s="2"/>
      <c r="ADP3" s="2"/>
      <c r="ADQ3" s="2"/>
      <c r="ADR3" s="2"/>
      <c r="ADS3" s="2"/>
      <c r="ADT3" s="2"/>
      <c r="ADU3" s="2"/>
      <c r="ADV3" s="2"/>
      <c r="ADW3" s="2"/>
      <c r="ADX3" s="2"/>
      <c r="ADY3" s="2"/>
      <c r="ADZ3" s="2"/>
      <c r="AEA3" s="2"/>
      <c r="AEB3" s="2"/>
      <c r="AEC3" s="2"/>
      <c r="AED3" s="2"/>
      <c r="AEE3" s="2"/>
      <c r="AEF3" s="2"/>
      <c r="AEG3" s="2"/>
      <c r="AEH3" s="2"/>
      <c r="AEI3" s="2"/>
      <c r="AEJ3" s="2"/>
      <c r="AEK3" s="2"/>
      <c r="AEL3" s="2"/>
      <c r="AEM3" s="2"/>
      <c r="AEN3" s="2"/>
      <c r="AEO3" s="2"/>
      <c r="AEP3" s="2"/>
      <c r="AEQ3" s="2"/>
      <c r="AER3" s="2"/>
      <c r="AES3" s="2"/>
      <c r="AET3" s="2"/>
      <c r="AEU3" s="2"/>
      <c r="AEV3" s="2"/>
      <c r="AEW3" s="2"/>
      <c r="AEX3" s="2"/>
      <c r="AEY3" s="2"/>
      <c r="AEZ3" s="2"/>
      <c r="AFA3" s="2"/>
      <c r="AFB3" s="2"/>
      <c r="AFC3" s="2"/>
      <c r="AFD3" s="2"/>
      <c r="AFE3" s="2"/>
      <c r="AFF3" s="2"/>
      <c r="AFG3" s="2"/>
      <c r="AFH3" s="2"/>
      <c r="AFI3" s="2"/>
      <c r="AFJ3" s="2"/>
      <c r="AFK3" s="2"/>
      <c r="AFL3" s="2"/>
      <c r="AFM3" s="2"/>
      <c r="AFN3" s="2"/>
      <c r="AFO3" s="2"/>
      <c r="AFP3" s="2"/>
      <c r="AFQ3" s="2"/>
      <c r="AFR3" s="2"/>
      <c r="AFS3" s="2"/>
      <c r="AFT3" s="2"/>
      <c r="AFU3" s="2"/>
      <c r="AFV3" s="2"/>
      <c r="AFW3" s="2"/>
      <c r="AFX3" s="2"/>
      <c r="AFY3" s="2"/>
      <c r="AFZ3" s="2"/>
      <c r="AGA3" s="2"/>
      <c r="AGB3" s="2"/>
      <c r="AGC3" s="2"/>
      <c r="AGD3" s="2"/>
      <c r="AGE3" s="2"/>
      <c r="AGF3" s="2"/>
      <c r="AGG3" s="2"/>
      <c r="AGH3" s="2"/>
      <c r="AGI3" s="2"/>
      <c r="AGJ3" s="2"/>
      <c r="AGK3" s="2"/>
      <c r="AGL3" s="2"/>
      <c r="AGM3" s="2"/>
      <c r="AGN3" s="2"/>
      <c r="AGO3" s="2"/>
      <c r="AGP3" s="2"/>
      <c r="AGQ3" s="2"/>
      <c r="AGR3" s="2"/>
      <c r="AGS3" s="2"/>
      <c r="AGT3" s="2"/>
      <c r="AGU3" s="2"/>
      <c r="AGV3" s="2"/>
      <c r="AGW3" s="2"/>
      <c r="AGX3" s="2"/>
      <c r="AGY3" s="2"/>
      <c r="AGZ3" s="2"/>
      <c r="AHA3" s="2"/>
      <c r="AHB3" s="2"/>
      <c r="AHC3" s="2"/>
      <c r="AHD3" s="2"/>
      <c r="AHE3" s="2"/>
      <c r="AHF3" s="2"/>
      <c r="AHG3" s="2"/>
      <c r="AHH3" s="2"/>
      <c r="AHI3" s="2"/>
      <c r="AHJ3" s="2"/>
      <c r="AHK3" s="2"/>
      <c r="AHL3" s="2"/>
      <c r="AHM3" s="2"/>
      <c r="AHN3" s="2"/>
      <c r="AHO3" s="2"/>
      <c r="AHP3" s="2"/>
      <c r="AHQ3" s="2"/>
      <c r="AHR3" s="2"/>
      <c r="AHS3" s="2"/>
      <c r="AHT3" s="2"/>
      <c r="AHU3" s="2"/>
      <c r="AHV3" s="2"/>
      <c r="AHW3" s="2"/>
      <c r="AHX3" s="2"/>
      <c r="AHY3" s="2"/>
      <c r="AHZ3" s="2"/>
      <c r="AIA3" s="2"/>
      <c r="AIB3" s="2"/>
      <c r="AIC3" s="2"/>
      <c r="AID3" s="2"/>
      <c r="AIE3" s="2"/>
      <c r="AIF3" s="2"/>
      <c r="AIG3" s="2"/>
      <c r="AIH3" s="2"/>
      <c r="AII3" s="2"/>
      <c r="AIJ3" s="2"/>
      <c r="AIK3" s="2"/>
      <c r="AIL3" s="2"/>
      <c r="AIM3" s="2"/>
      <c r="AIN3" s="2"/>
      <c r="AIO3" s="2"/>
      <c r="AIP3" s="2"/>
      <c r="AIQ3" s="2"/>
      <c r="AIR3" s="2"/>
      <c r="AIS3" s="2"/>
      <c r="AIT3" s="2"/>
      <c r="AIU3" s="2"/>
      <c r="AIV3" s="2"/>
      <c r="AIW3" s="2"/>
      <c r="AIX3" s="2"/>
      <c r="AIY3" s="2"/>
      <c r="AIZ3" s="2"/>
      <c r="AJA3" s="2"/>
      <c r="AJB3" s="2"/>
      <c r="AJC3" s="2"/>
      <c r="AJD3" s="2"/>
      <c r="AJE3" s="2"/>
      <c r="AJF3" s="2"/>
      <c r="AJG3" s="2"/>
      <c r="AJH3" s="2"/>
      <c r="AJI3" s="2"/>
      <c r="AJJ3" s="2"/>
      <c r="AJK3" s="2"/>
      <c r="AJL3" s="2"/>
      <c r="AJM3" s="2"/>
      <c r="AJN3" s="2"/>
      <c r="AJO3" s="2"/>
      <c r="AJP3" s="2"/>
      <c r="AJQ3" s="2"/>
      <c r="AJR3" s="2"/>
      <c r="AJS3" s="2"/>
      <c r="AJT3" s="2"/>
      <c r="AJU3" s="2"/>
      <c r="AJV3" s="2"/>
      <c r="AJW3" s="2"/>
      <c r="AJX3" s="2"/>
      <c r="AJY3" s="2"/>
      <c r="AJZ3" s="2"/>
      <c r="AKA3" s="2"/>
      <c r="AKB3" s="2"/>
      <c r="AKC3" s="2"/>
      <c r="AKD3" s="2"/>
      <c r="AKE3" s="2"/>
      <c r="AKF3" s="2"/>
      <c r="AKG3" s="2"/>
      <c r="AKH3" s="2"/>
      <c r="AKI3" s="2"/>
      <c r="AKJ3" s="2"/>
      <c r="AKK3" s="2"/>
      <c r="AKL3" s="2"/>
      <c r="AKM3" s="2"/>
      <c r="AKN3" s="2"/>
      <c r="AKO3" s="2"/>
      <c r="AKP3" s="2"/>
      <c r="AKQ3" s="2"/>
      <c r="AKR3" s="2"/>
      <c r="AKS3" s="2"/>
      <c r="AKT3" s="2"/>
      <c r="AKU3" s="2"/>
      <c r="AKV3" s="2"/>
      <c r="AKW3" s="2"/>
      <c r="AKX3" s="2"/>
      <c r="AKY3" s="2"/>
      <c r="AKZ3" s="2"/>
      <c r="ALA3" s="2"/>
      <c r="ALB3" s="2"/>
      <c r="ALC3" s="2"/>
      <c r="ALD3" s="2"/>
      <c r="ALE3" s="2"/>
      <c r="ALF3" s="2"/>
      <c r="ALG3" s="2"/>
      <c r="ALH3" s="2"/>
      <c r="ALI3" s="2"/>
      <c r="ALJ3" s="2"/>
      <c r="ALK3" s="2"/>
      <c r="ALL3" s="2"/>
      <c r="ALM3" s="2"/>
      <c r="ALN3" s="2"/>
      <c r="ALO3" s="2"/>
      <c r="ALP3" s="2"/>
      <c r="ALQ3" s="2"/>
      <c r="ALR3" s="2"/>
      <c r="ALS3" s="2"/>
      <c r="ALT3" s="2"/>
      <c r="ALU3" s="2"/>
      <c r="ALV3" s="2"/>
      <c r="ALW3" s="2"/>
      <c r="ALX3" s="2"/>
      <c r="ALY3" s="2"/>
      <c r="ALZ3" s="2"/>
      <c r="AMA3" s="2"/>
      <c r="AMB3" s="2"/>
      <c r="AMC3" s="2"/>
      <c r="AMD3" s="2"/>
      <c r="AME3" s="2"/>
      <c r="AMF3" s="2"/>
      <c r="AMG3" s="2"/>
      <c r="AMH3" s="2"/>
      <c r="AMI3" s="2"/>
      <c r="AMJ3" s="2"/>
      <c r="AMK3" s="2"/>
      <c r="AML3" s="2"/>
      <c r="AMM3" s="2"/>
      <c r="AMN3" s="2"/>
      <c r="AMO3" s="2"/>
      <c r="AMP3" s="2"/>
      <c r="AMQ3" s="2"/>
      <c r="AMR3" s="2"/>
      <c r="AMS3" s="2"/>
      <c r="AMT3" s="2"/>
      <c r="AMU3" s="2"/>
      <c r="AMV3" s="2"/>
      <c r="AMW3" s="2"/>
      <c r="AMX3" s="2"/>
      <c r="AMY3" s="2"/>
      <c r="AMZ3" s="2"/>
      <c r="ANA3" s="2"/>
      <c r="ANB3" s="2"/>
      <c r="ANC3" s="2"/>
      <c r="AND3" s="2"/>
      <c r="ANE3" s="2"/>
      <c r="ANF3" s="2"/>
      <c r="ANG3" s="2"/>
      <c r="ANH3" s="2"/>
      <c r="ANI3" s="2"/>
      <c r="ANJ3" s="2"/>
      <c r="ANK3" s="2"/>
      <c r="ANL3" s="2"/>
      <c r="ANM3" s="2"/>
      <c r="ANN3" s="2"/>
      <c r="ANO3" s="2"/>
      <c r="ANP3" s="2"/>
      <c r="ANQ3" s="2"/>
      <c r="ANR3" s="2"/>
      <c r="ANS3" s="2"/>
      <c r="ANT3" s="2"/>
      <c r="ANU3" s="2"/>
      <c r="ANV3" s="2"/>
      <c r="ANW3" s="2"/>
      <c r="ANX3" s="2"/>
      <c r="ANY3" s="2"/>
      <c r="ANZ3" s="2"/>
      <c r="AOA3" s="2"/>
      <c r="AOB3" s="2"/>
      <c r="AOC3" s="2"/>
      <c r="AOD3" s="2"/>
      <c r="AOE3" s="2"/>
      <c r="AOF3" s="2"/>
      <c r="AOG3" s="2"/>
      <c r="AOH3" s="2"/>
      <c r="AOI3" s="2"/>
      <c r="AOJ3" s="2"/>
      <c r="AOK3" s="2"/>
      <c r="AOL3" s="2"/>
      <c r="AOM3" s="2"/>
      <c r="AON3" s="2"/>
      <c r="AOO3" s="2"/>
      <c r="AOP3" s="2"/>
      <c r="AOQ3" s="2"/>
      <c r="AOR3" s="2"/>
      <c r="AOS3" s="2"/>
      <c r="AOT3" s="2"/>
      <c r="AOU3" s="2"/>
      <c r="AOV3" s="2"/>
      <c r="AOW3" s="2"/>
      <c r="AOX3" s="2"/>
      <c r="AOY3" s="2"/>
      <c r="AOZ3" s="2"/>
      <c r="APA3" s="2"/>
      <c r="APB3" s="2"/>
      <c r="APC3" s="2"/>
      <c r="APD3" s="2"/>
      <c r="APE3" s="2"/>
      <c r="APF3" s="2"/>
      <c r="APG3" s="2"/>
      <c r="APH3" s="2"/>
      <c r="API3" s="2"/>
      <c r="APJ3" s="2"/>
      <c r="APK3" s="2"/>
      <c r="APL3" s="2"/>
      <c r="APM3" s="2"/>
      <c r="APN3" s="2"/>
      <c r="APO3" s="2"/>
      <c r="APP3" s="2"/>
      <c r="APQ3" s="2"/>
      <c r="APR3" s="2"/>
      <c r="APS3" s="2"/>
      <c r="APT3" s="2"/>
      <c r="APU3" s="2"/>
      <c r="APV3" s="2"/>
      <c r="APW3" s="2"/>
      <c r="APX3" s="2"/>
      <c r="APY3" s="2"/>
      <c r="APZ3" s="2"/>
      <c r="AQA3" s="2"/>
      <c r="AQB3" s="2"/>
      <c r="AQC3" s="2"/>
      <c r="AQD3" s="2"/>
      <c r="AQE3" s="2"/>
      <c r="AQF3" s="2"/>
      <c r="AQG3" s="2"/>
      <c r="AQH3" s="2"/>
      <c r="AQI3" s="2"/>
      <c r="AQJ3" s="2"/>
      <c r="AQK3" s="2"/>
      <c r="AQL3" s="2"/>
      <c r="AQM3" s="2"/>
      <c r="AQN3" s="2"/>
      <c r="AQO3" s="2"/>
      <c r="AQP3" s="2"/>
      <c r="AQQ3" s="2"/>
      <c r="AQR3" s="2"/>
      <c r="AQS3" s="2"/>
      <c r="AQT3" s="2"/>
      <c r="AQU3" s="2"/>
      <c r="AQV3" s="2"/>
      <c r="AQW3" s="2"/>
      <c r="AQX3" s="2"/>
      <c r="AQY3" s="2"/>
      <c r="AQZ3" s="2"/>
      <c r="ARA3" s="2"/>
      <c r="ARB3" s="2"/>
      <c r="ARC3" s="2"/>
      <c r="ARD3" s="2"/>
      <c r="ARE3" s="2"/>
      <c r="ARF3" s="2"/>
      <c r="ARG3" s="2"/>
      <c r="ARH3" s="2"/>
      <c r="ARI3" s="2"/>
      <c r="ARJ3" s="2"/>
      <c r="ARK3" s="2"/>
      <c r="ARL3" s="2"/>
      <c r="ARM3" s="2"/>
      <c r="ARN3" s="2"/>
      <c r="ARO3" s="2"/>
      <c r="ARP3" s="2"/>
      <c r="ARQ3" s="2"/>
      <c r="ARR3" s="2"/>
      <c r="ARS3" s="2"/>
      <c r="ART3" s="2"/>
      <c r="ARU3" s="2"/>
      <c r="ARV3" s="2"/>
      <c r="ARW3" s="2"/>
      <c r="ARX3" s="2"/>
      <c r="ARY3" s="2"/>
      <c r="ARZ3" s="2"/>
      <c r="ASA3" s="2"/>
      <c r="ASB3" s="2"/>
      <c r="ASC3" s="2"/>
      <c r="ASD3" s="2"/>
      <c r="ASE3" s="2"/>
      <c r="ASF3" s="2"/>
      <c r="ASG3" s="2"/>
      <c r="ASH3" s="2"/>
      <c r="ASI3" s="2"/>
      <c r="ASJ3" s="2"/>
      <c r="ASK3" s="2"/>
      <c r="ASL3" s="2"/>
      <c r="ASM3" s="2"/>
      <c r="ASN3" s="2"/>
      <c r="ASO3" s="2"/>
      <c r="ASP3" s="2"/>
      <c r="ASQ3" s="2"/>
      <c r="ASR3" s="2"/>
      <c r="ASS3" s="2"/>
      <c r="AST3" s="2"/>
      <c r="ASU3" s="2"/>
      <c r="ASV3" s="2"/>
      <c r="ASW3" s="2"/>
      <c r="ASX3" s="2"/>
      <c r="ASY3" s="2"/>
      <c r="ASZ3" s="2"/>
      <c r="ATA3" s="2"/>
      <c r="ATB3" s="2"/>
      <c r="ATC3" s="2"/>
      <c r="ATD3" s="2"/>
      <c r="ATE3" s="2"/>
      <c r="ATF3" s="2"/>
      <c r="ATG3" s="2"/>
      <c r="ATH3" s="2"/>
      <c r="ATI3" s="2"/>
      <c r="ATJ3" s="2"/>
      <c r="ATK3" s="2"/>
      <c r="ATL3" s="2"/>
      <c r="ATM3" s="2"/>
      <c r="ATN3" s="2"/>
      <c r="ATO3" s="2"/>
      <c r="ATP3" s="2"/>
      <c r="ATQ3" s="2"/>
      <c r="ATR3" s="2"/>
      <c r="ATS3" s="2"/>
      <c r="ATT3" s="2"/>
      <c r="ATU3" s="2"/>
      <c r="ATV3" s="2"/>
      <c r="ATW3" s="2"/>
      <c r="ATX3" s="2"/>
      <c r="ATY3" s="2"/>
      <c r="ATZ3" s="2"/>
      <c r="AUA3" s="2"/>
      <c r="AUB3" s="2"/>
      <c r="AUC3" s="2"/>
      <c r="AUD3" s="2"/>
      <c r="AUE3" s="2"/>
      <c r="AUF3" s="2"/>
      <c r="AUG3" s="2"/>
      <c r="AUH3" s="2"/>
      <c r="AUI3" s="2"/>
      <c r="AUJ3" s="2"/>
      <c r="AUK3" s="2"/>
      <c r="AUL3" s="2"/>
      <c r="AUM3" s="2"/>
      <c r="AUN3" s="2"/>
      <c r="AUO3" s="2"/>
      <c r="AUP3" s="2"/>
      <c r="AUQ3" s="2"/>
      <c r="AUR3" s="2"/>
      <c r="AUS3" s="2"/>
      <c r="AUT3" s="2"/>
      <c r="AUU3" s="2"/>
      <c r="AUV3" s="2"/>
      <c r="AUW3" s="2"/>
      <c r="AUX3" s="2"/>
      <c r="AUY3" s="2"/>
      <c r="AUZ3" s="2"/>
      <c r="AVA3" s="2"/>
      <c r="AVB3" s="2"/>
      <c r="AVC3" s="2"/>
      <c r="AVD3" s="2"/>
      <c r="AVE3" s="2"/>
      <c r="AVF3" s="2"/>
      <c r="AVG3" s="2"/>
      <c r="AVH3" s="2"/>
      <c r="AVI3" s="2"/>
      <c r="AVJ3" s="2"/>
      <c r="AVK3" s="2"/>
      <c r="AVL3" s="2"/>
      <c r="AVM3" s="2"/>
      <c r="AVN3" s="2"/>
      <c r="AVO3" s="2"/>
      <c r="AVP3" s="2"/>
      <c r="AVQ3" s="2"/>
      <c r="AVR3" s="2"/>
      <c r="AVS3" s="2"/>
      <c r="AVT3" s="2"/>
      <c r="AVU3" s="2"/>
      <c r="AVV3" s="2"/>
      <c r="AVW3" s="2"/>
      <c r="AVX3" s="2"/>
      <c r="AVY3" s="2"/>
      <c r="AVZ3" s="2"/>
      <c r="AWA3" s="2"/>
      <c r="AWB3" s="2"/>
      <c r="AWC3" s="2"/>
      <c r="AWD3" s="2"/>
      <c r="AWE3" s="2"/>
      <c r="AWF3" s="2"/>
      <c r="AWG3" s="2"/>
      <c r="AWH3" s="2"/>
      <c r="AWI3" s="2"/>
      <c r="AWJ3" s="2"/>
      <c r="AWK3" s="2"/>
      <c r="AWL3" s="2"/>
      <c r="AWM3" s="2"/>
      <c r="AWN3" s="2"/>
      <c r="AWO3" s="2"/>
      <c r="AWP3" s="2"/>
      <c r="AWQ3" s="2"/>
      <c r="AWR3" s="2"/>
      <c r="AWS3" s="2"/>
      <c r="AWT3" s="2"/>
      <c r="AWU3" s="2"/>
      <c r="AWV3" s="2"/>
      <c r="AWW3" s="2"/>
      <c r="AWX3" s="2"/>
      <c r="AWY3" s="2"/>
      <c r="AWZ3" s="2"/>
      <c r="AXA3" s="2"/>
      <c r="AXB3" s="2"/>
      <c r="AXC3" s="2"/>
      <c r="AXD3" s="2"/>
      <c r="AXE3" s="2"/>
      <c r="AXF3" s="2"/>
      <c r="AXG3" s="2"/>
      <c r="AXH3" s="2"/>
      <c r="AXI3" s="2"/>
      <c r="AXJ3" s="2"/>
      <c r="AXK3" s="2"/>
      <c r="AXL3" s="2"/>
      <c r="AXM3" s="2"/>
      <c r="AXN3" s="2"/>
      <c r="AXO3" s="2"/>
      <c r="AXP3" s="2"/>
      <c r="AXQ3" s="2"/>
      <c r="AXR3" s="2"/>
      <c r="AXS3" s="2"/>
      <c r="AXT3" s="2"/>
      <c r="AXU3" s="2"/>
      <c r="AXV3" s="2"/>
      <c r="AXW3" s="2"/>
      <c r="AXX3" s="2"/>
      <c r="AXY3" s="2"/>
      <c r="AXZ3" s="2"/>
      <c r="AYA3" s="2"/>
      <c r="AYB3" s="2"/>
      <c r="AYC3" s="2"/>
      <c r="AYD3" s="2"/>
      <c r="AYE3" s="2"/>
      <c r="AYF3" s="2"/>
      <c r="AYG3" s="2"/>
      <c r="AYH3" s="2"/>
      <c r="AYI3" s="2"/>
      <c r="AYJ3" s="2"/>
      <c r="AYK3" s="2"/>
      <c r="AYL3" s="2"/>
      <c r="AYM3" s="2"/>
      <c r="AYN3" s="2"/>
      <c r="AYO3" s="2"/>
      <c r="AYP3" s="2"/>
      <c r="AYQ3" s="2"/>
      <c r="AYR3" s="2"/>
      <c r="AYS3" s="2"/>
      <c r="AYT3" s="2"/>
      <c r="AYU3" s="2"/>
      <c r="AYV3" s="2"/>
      <c r="AYW3" s="2"/>
      <c r="AYX3" s="2"/>
      <c r="AYY3" s="2"/>
      <c r="AYZ3" s="2"/>
      <c r="AZA3" s="2"/>
      <c r="AZB3" s="2"/>
      <c r="AZC3" s="2"/>
      <c r="AZD3" s="2"/>
      <c r="AZE3" s="2"/>
      <c r="AZF3" s="2"/>
      <c r="AZG3" s="2"/>
      <c r="AZH3" s="2"/>
      <c r="AZI3" s="2"/>
      <c r="AZJ3" s="2"/>
      <c r="AZK3" s="2"/>
      <c r="AZL3" s="2"/>
      <c r="AZM3" s="2"/>
      <c r="AZN3" s="2"/>
      <c r="AZO3" s="2"/>
      <c r="AZP3" s="2"/>
      <c r="AZQ3" s="2"/>
      <c r="AZR3" s="2"/>
      <c r="AZS3" s="2"/>
      <c r="AZT3" s="2"/>
      <c r="AZU3" s="2"/>
      <c r="AZV3" s="2"/>
      <c r="AZW3" s="2"/>
      <c r="AZX3" s="2"/>
      <c r="AZY3" s="2"/>
      <c r="AZZ3" s="2"/>
      <c r="BAA3" s="2"/>
      <c r="BAB3" s="2"/>
      <c r="BAC3" s="2"/>
      <c r="BAD3" s="2"/>
      <c r="BAE3" s="2"/>
      <c r="BAF3" s="2"/>
      <c r="BAG3" s="2"/>
      <c r="BAH3" s="2"/>
      <c r="BAI3" s="2"/>
      <c r="BAJ3" s="2"/>
      <c r="BAK3" s="2"/>
      <c r="BAL3" s="2"/>
      <c r="BAM3" s="2"/>
      <c r="BAN3" s="2"/>
      <c r="BAO3" s="2"/>
      <c r="BAP3" s="2"/>
      <c r="BAQ3" s="2"/>
      <c r="BAR3" s="2"/>
      <c r="BAS3" s="2"/>
      <c r="BAT3" s="2"/>
      <c r="BAU3" s="2"/>
      <c r="BAV3" s="2"/>
      <c r="BAW3" s="2"/>
      <c r="BAX3" s="2"/>
      <c r="BAY3" s="2"/>
      <c r="BAZ3" s="2"/>
      <c r="BBA3" s="2"/>
      <c r="BBB3" s="2"/>
      <c r="BBC3" s="2"/>
      <c r="BBD3" s="2"/>
      <c r="BBE3" s="2"/>
      <c r="BBF3" s="2"/>
      <c r="BBG3" s="2"/>
      <c r="BBH3" s="2"/>
      <c r="BBI3" s="2"/>
      <c r="BBJ3" s="2"/>
      <c r="BBK3" s="2"/>
      <c r="BBL3" s="2"/>
      <c r="BBM3" s="2"/>
      <c r="BBN3" s="2"/>
      <c r="BBO3" s="2"/>
      <c r="BBP3" s="2"/>
      <c r="BBQ3" s="2"/>
      <c r="BBR3" s="2"/>
      <c r="BBS3" s="2"/>
      <c r="BBT3" s="2"/>
      <c r="BBU3" s="2"/>
      <c r="BBV3" s="2"/>
      <c r="BBW3" s="2"/>
      <c r="BBX3" s="2"/>
      <c r="BBY3" s="2"/>
      <c r="BBZ3" s="2"/>
      <c r="BCA3" s="2"/>
      <c r="BCB3" s="2"/>
      <c r="BCC3" s="2"/>
      <c r="BCD3" s="2"/>
      <c r="BCE3" s="2"/>
      <c r="BCF3" s="2"/>
      <c r="BCG3" s="2"/>
      <c r="BCH3" s="2"/>
      <c r="BCI3" s="2"/>
      <c r="BCJ3" s="2"/>
      <c r="BCK3" s="2"/>
      <c r="BCL3" s="2"/>
      <c r="BCM3" s="2"/>
      <c r="BCN3" s="2"/>
      <c r="BCO3" s="2"/>
      <c r="BCP3" s="2"/>
      <c r="BCQ3" s="2"/>
      <c r="BCR3" s="2"/>
      <c r="BCS3" s="2"/>
      <c r="BCT3" s="2"/>
      <c r="BCU3" s="2"/>
      <c r="BCV3" s="2"/>
      <c r="BCW3" s="2"/>
      <c r="BCX3" s="2"/>
      <c r="BCY3" s="2"/>
      <c r="BCZ3" s="2"/>
      <c r="BDA3" s="2"/>
      <c r="BDB3" s="2"/>
      <c r="BDC3" s="2"/>
      <c r="BDD3" s="2"/>
      <c r="BDE3" s="2"/>
      <c r="BDF3" s="2"/>
      <c r="BDG3" s="2"/>
      <c r="BDH3" s="2"/>
      <c r="BDI3" s="2"/>
      <c r="BDJ3" s="2"/>
      <c r="BDK3" s="2"/>
      <c r="BDL3" s="2"/>
      <c r="BDM3" s="2"/>
      <c r="BDN3" s="2"/>
      <c r="BDO3" s="2"/>
      <c r="BDP3" s="2"/>
      <c r="BDQ3" s="2"/>
      <c r="BDR3" s="2"/>
      <c r="BDS3" s="2"/>
      <c r="BDT3" s="2"/>
      <c r="BDU3" s="2"/>
      <c r="BDV3" s="2"/>
      <c r="BDW3" s="2"/>
      <c r="BDX3" s="2"/>
      <c r="BDY3" s="2"/>
      <c r="BDZ3" s="2"/>
      <c r="BEA3" s="2"/>
      <c r="BEB3" s="2"/>
      <c r="BEC3" s="2"/>
      <c r="BED3" s="2"/>
      <c r="BEE3" s="2"/>
      <c r="BEF3" s="2"/>
      <c r="BEG3" s="2"/>
      <c r="BEH3" s="2"/>
      <c r="BEI3" s="2"/>
      <c r="BEJ3" s="2"/>
      <c r="BEK3" s="2"/>
      <c r="BEL3" s="2"/>
      <c r="BEM3" s="2"/>
      <c r="BEN3" s="2"/>
      <c r="BEO3" s="2"/>
      <c r="BEP3" s="2"/>
      <c r="BEQ3" s="2"/>
      <c r="BER3" s="2"/>
      <c r="BES3" s="2"/>
      <c r="BET3" s="2"/>
      <c r="BEU3" s="2"/>
      <c r="BEV3" s="2"/>
      <c r="BEW3" s="2"/>
      <c r="BEX3" s="2"/>
      <c r="BEY3" s="2"/>
      <c r="BEZ3" s="2"/>
      <c r="BFA3" s="2"/>
      <c r="BFB3" s="2"/>
      <c r="BFC3" s="2"/>
      <c r="BFD3" s="2"/>
      <c r="BFE3" s="2"/>
      <c r="BFF3" s="2"/>
      <c r="BFG3" s="2"/>
      <c r="BFH3" s="2"/>
      <c r="BFI3" s="2"/>
      <c r="BFJ3" s="2"/>
      <c r="BFK3" s="2"/>
      <c r="BFL3" s="2"/>
      <c r="BFM3" s="2"/>
      <c r="BFN3" s="2"/>
      <c r="BFO3" s="2"/>
      <c r="BFP3" s="2"/>
      <c r="BFQ3" s="2"/>
      <c r="BFR3" s="2"/>
      <c r="BFS3" s="2"/>
      <c r="BFT3" s="2"/>
      <c r="BFU3" s="2"/>
      <c r="BFV3" s="2"/>
      <c r="BFW3" s="2"/>
      <c r="BFX3" s="2"/>
      <c r="BFY3" s="2"/>
      <c r="BFZ3" s="2"/>
      <c r="BGA3" s="2"/>
      <c r="BGB3" s="2"/>
      <c r="BGC3" s="2"/>
      <c r="BGD3" s="2"/>
      <c r="BGE3" s="2"/>
      <c r="BGF3" s="2"/>
      <c r="BGG3" s="2"/>
      <c r="BGH3" s="2"/>
      <c r="BGI3" s="2"/>
      <c r="BGJ3" s="2"/>
      <c r="BGK3" s="2"/>
      <c r="BGL3" s="2"/>
      <c r="BGM3" s="2"/>
      <c r="BGN3" s="2"/>
      <c r="BGO3" s="2"/>
      <c r="BGP3" s="2"/>
      <c r="BGQ3" s="2"/>
      <c r="BGR3" s="2"/>
      <c r="BGS3" s="2"/>
      <c r="BGT3" s="2"/>
      <c r="BGU3" s="2"/>
      <c r="BGV3" s="2"/>
      <c r="BGW3" s="2"/>
      <c r="BGX3" s="2"/>
      <c r="BGY3" s="2"/>
      <c r="BGZ3" s="2"/>
      <c r="BHA3" s="2"/>
      <c r="BHB3" s="2"/>
      <c r="BHC3" s="2"/>
      <c r="BHD3" s="2"/>
      <c r="BHE3" s="2"/>
      <c r="BHF3" s="2"/>
      <c r="BHG3" s="2"/>
      <c r="BHH3" s="2"/>
      <c r="BHI3" s="2"/>
    </row>
    <row r="4" spans="1:1569" s="21" customFormat="1" ht="27.95" customHeight="1">
      <c r="A4" s="47"/>
      <c r="B4" s="40" t="s">
        <v>174</v>
      </c>
      <c r="C4" s="46"/>
      <c r="D4" s="46"/>
      <c r="E4" s="46"/>
      <c r="F4" s="46"/>
      <c r="G4" s="46"/>
      <c r="H4" s="46"/>
      <c r="I4" s="2"/>
      <c r="J4" s="2"/>
      <c r="K4" s="2"/>
      <c r="L4" s="2"/>
      <c r="M4" s="2"/>
      <c r="N4" s="2"/>
      <c r="O4" s="2"/>
      <c r="P4" s="2"/>
      <c r="Q4" s="2"/>
      <c r="R4" s="2"/>
      <c r="S4" s="2"/>
      <c r="T4" s="2"/>
      <c r="U4" s="2"/>
      <c r="V4" s="2"/>
      <c r="W4" s="1"/>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c r="IW4" s="2"/>
      <c r="IX4" s="2"/>
      <c r="IY4" s="2"/>
      <c r="IZ4" s="2"/>
      <c r="JA4" s="2"/>
      <c r="JB4" s="2"/>
      <c r="JC4" s="2"/>
      <c r="JD4" s="2"/>
      <c r="JE4" s="2"/>
      <c r="JF4" s="2"/>
      <c r="JG4" s="2"/>
      <c r="JH4" s="2"/>
      <c r="JI4" s="2"/>
      <c r="JJ4" s="2"/>
      <c r="JK4" s="2"/>
      <c r="JL4" s="2"/>
      <c r="JM4" s="2"/>
      <c r="JN4" s="2"/>
      <c r="JO4" s="2"/>
      <c r="JP4" s="2"/>
      <c r="JQ4" s="2"/>
      <c r="JR4" s="2"/>
      <c r="JS4" s="2"/>
      <c r="JT4" s="2"/>
      <c r="JU4" s="2"/>
      <c r="JV4" s="2"/>
      <c r="JW4" s="2"/>
      <c r="JX4" s="2"/>
      <c r="JY4" s="2"/>
      <c r="JZ4" s="2"/>
      <c r="KA4" s="2"/>
      <c r="KB4" s="2"/>
      <c r="KC4" s="2"/>
      <c r="KD4" s="2"/>
      <c r="KE4" s="2"/>
      <c r="KF4" s="2"/>
      <c r="KG4" s="2"/>
      <c r="KH4" s="2"/>
      <c r="KI4" s="2"/>
      <c r="KJ4" s="2"/>
      <c r="KK4" s="2"/>
      <c r="KL4" s="2"/>
      <c r="KM4" s="2"/>
      <c r="KN4" s="2"/>
      <c r="KO4" s="2"/>
      <c r="KP4" s="2"/>
      <c r="KQ4" s="2"/>
      <c r="KR4" s="2"/>
      <c r="KS4" s="2"/>
      <c r="KT4" s="2"/>
      <c r="KU4" s="2"/>
      <c r="KV4" s="2"/>
      <c r="KW4" s="2"/>
      <c r="KX4" s="2"/>
      <c r="KY4" s="2"/>
      <c r="KZ4" s="2"/>
      <c r="LA4" s="2"/>
      <c r="LB4" s="2"/>
      <c r="LC4" s="2"/>
      <c r="LD4" s="2"/>
      <c r="LE4" s="2"/>
      <c r="LF4" s="2"/>
      <c r="LG4" s="2"/>
      <c r="LH4" s="2"/>
      <c r="LI4" s="2"/>
      <c r="LJ4" s="2"/>
      <c r="LK4" s="2"/>
      <c r="LL4" s="2"/>
      <c r="LM4" s="2"/>
      <c r="LN4" s="2"/>
      <c r="LO4" s="2"/>
      <c r="LP4" s="2"/>
      <c r="LQ4" s="2"/>
      <c r="LR4" s="2"/>
      <c r="LS4" s="2"/>
      <c r="LT4" s="2"/>
      <c r="LU4" s="2"/>
      <c r="LV4" s="2"/>
      <c r="LW4" s="2"/>
      <c r="LX4" s="2"/>
      <c r="LY4" s="2"/>
      <c r="LZ4" s="2"/>
      <c r="MA4" s="2"/>
      <c r="MB4" s="2"/>
      <c r="MC4" s="2"/>
      <c r="MD4" s="2"/>
      <c r="ME4" s="2"/>
      <c r="MF4" s="2"/>
      <c r="MG4" s="2"/>
      <c r="MH4" s="2"/>
      <c r="MI4" s="2"/>
      <c r="MJ4" s="2"/>
      <c r="MK4" s="2"/>
      <c r="ML4" s="2"/>
      <c r="MM4" s="2"/>
      <c r="MN4" s="2"/>
      <c r="MO4" s="2"/>
      <c r="MP4" s="2"/>
      <c r="MQ4" s="2"/>
      <c r="MR4" s="2"/>
      <c r="MS4" s="2"/>
      <c r="MT4" s="2"/>
      <c r="MU4" s="2"/>
      <c r="MV4" s="2"/>
      <c r="MW4" s="2"/>
      <c r="MX4" s="2"/>
      <c r="MY4" s="2"/>
      <c r="MZ4" s="2"/>
      <c r="NA4" s="2"/>
      <c r="NB4" s="2"/>
      <c r="NC4" s="2"/>
      <c r="ND4" s="2"/>
      <c r="NE4" s="2"/>
      <c r="NF4" s="2"/>
      <c r="NG4" s="2"/>
      <c r="NH4" s="2"/>
      <c r="NI4" s="2"/>
      <c r="NJ4" s="2"/>
      <c r="NK4" s="2"/>
      <c r="NL4" s="2"/>
      <c r="NM4" s="2"/>
      <c r="NN4" s="2"/>
      <c r="NO4" s="2"/>
      <c r="NP4" s="2"/>
      <c r="NQ4" s="2"/>
      <c r="NR4" s="2"/>
      <c r="NS4" s="2"/>
      <c r="NT4" s="2"/>
      <c r="NU4" s="2"/>
      <c r="NV4" s="2"/>
      <c r="NW4" s="2"/>
      <c r="NX4" s="2"/>
      <c r="NY4" s="2"/>
      <c r="NZ4" s="2"/>
      <c r="OA4" s="2"/>
      <c r="OB4" s="2"/>
      <c r="OC4" s="2"/>
      <c r="OD4" s="2"/>
      <c r="OE4" s="2"/>
      <c r="OF4" s="2"/>
      <c r="OG4" s="2"/>
      <c r="OH4" s="2"/>
      <c r="OI4" s="2"/>
      <c r="OJ4" s="2"/>
      <c r="OK4" s="2"/>
      <c r="OL4" s="2"/>
      <c r="OM4" s="2"/>
      <c r="ON4" s="2"/>
      <c r="OO4" s="2"/>
      <c r="OP4" s="2"/>
      <c r="OQ4" s="2"/>
      <c r="OR4" s="2"/>
      <c r="OS4" s="2"/>
      <c r="OT4" s="2"/>
      <c r="OU4" s="2"/>
      <c r="OV4" s="2"/>
      <c r="OW4" s="2"/>
      <c r="OX4" s="2"/>
      <c r="OY4" s="2"/>
      <c r="OZ4" s="2"/>
      <c r="PA4" s="2"/>
      <c r="PB4" s="2"/>
      <c r="PC4" s="2"/>
      <c r="PD4" s="2"/>
      <c r="PE4" s="2"/>
      <c r="PF4" s="2"/>
      <c r="PG4" s="2"/>
      <c r="PH4" s="2"/>
      <c r="PI4" s="2"/>
      <c r="PJ4" s="2"/>
      <c r="PK4" s="2"/>
      <c r="PL4" s="2"/>
      <c r="PM4" s="2"/>
      <c r="PN4" s="2"/>
      <c r="PO4" s="2"/>
      <c r="PP4" s="2"/>
      <c r="PQ4" s="2"/>
      <c r="PR4" s="2"/>
      <c r="PS4" s="2"/>
      <c r="PT4" s="2"/>
      <c r="PU4" s="2"/>
      <c r="PV4" s="2"/>
      <c r="PW4" s="2"/>
      <c r="PX4" s="2"/>
      <c r="PY4" s="2"/>
      <c r="PZ4" s="2"/>
      <c r="QA4" s="2"/>
      <c r="QB4" s="2"/>
      <c r="QC4" s="2"/>
      <c r="QD4" s="2"/>
      <c r="QE4" s="2"/>
      <c r="QF4" s="2"/>
      <c r="QG4" s="2"/>
      <c r="QH4" s="2"/>
      <c r="QI4" s="2"/>
      <c r="QJ4" s="2"/>
      <c r="QK4" s="2"/>
      <c r="QL4" s="2"/>
      <c r="QM4" s="2"/>
      <c r="QN4" s="2"/>
      <c r="QO4" s="2"/>
      <c r="QP4" s="2"/>
      <c r="QQ4" s="2"/>
      <c r="QR4" s="2"/>
      <c r="QS4" s="2"/>
      <c r="QT4" s="2"/>
      <c r="QU4" s="2"/>
      <c r="QV4" s="2"/>
      <c r="QW4" s="2"/>
      <c r="QX4" s="2"/>
      <c r="QY4" s="2"/>
      <c r="QZ4" s="2"/>
      <c r="RA4" s="2"/>
      <c r="RB4" s="2"/>
      <c r="RC4" s="2"/>
      <c r="RD4" s="2"/>
      <c r="RE4" s="2"/>
      <c r="RF4" s="2"/>
      <c r="RG4" s="2"/>
      <c r="RH4" s="2"/>
      <c r="RI4" s="2"/>
      <c r="RJ4" s="2"/>
      <c r="RK4" s="2"/>
      <c r="RL4" s="2"/>
      <c r="RM4" s="2"/>
      <c r="RN4" s="2"/>
      <c r="RO4" s="2"/>
      <c r="RP4" s="2"/>
      <c r="RQ4" s="2"/>
      <c r="RR4" s="2"/>
      <c r="RS4" s="2"/>
      <c r="RT4" s="2"/>
      <c r="RU4" s="2"/>
      <c r="RV4" s="2"/>
      <c r="RW4" s="2"/>
      <c r="RX4" s="2"/>
      <c r="RY4" s="2"/>
      <c r="RZ4" s="2"/>
      <c r="SA4" s="2"/>
      <c r="SB4" s="2"/>
      <c r="SC4" s="2"/>
      <c r="SD4" s="2"/>
      <c r="SE4" s="2"/>
      <c r="SF4" s="2"/>
      <c r="SG4" s="2"/>
      <c r="SH4" s="2"/>
      <c r="SI4" s="2"/>
      <c r="SJ4" s="2"/>
      <c r="SK4" s="2"/>
      <c r="SL4" s="2"/>
      <c r="SM4" s="2"/>
      <c r="SN4" s="2"/>
      <c r="SO4" s="2"/>
      <c r="SP4" s="2"/>
      <c r="SQ4" s="2"/>
      <c r="SR4" s="2"/>
      <c r="SS4" s="2"/>
      <c r="ST4" s="2"/>
      <c r="SU4" s="2"/>
      <c r="SV4" s="2"/>
      <c r="SW4" s="2"/>
      <c r="SX4" s="2"/>
      <c r="SY4" s="2"/>
      <c r="SZ4" s="2"/>
      <c r="TA4" s="2"/>
      <c r="TB4" s="2"/>
      <c r="TC4" s="2"/>
      <c r="TD4" s="2"/>
      <c r="TE4" s="2"/>
      <c r="TF4" s="2"/>
      <c r="TG4" s="2"/>
      <c r="TH4" s="2"/>
      <c r="TI4" s="2"/>
      <c r="TJ4" s="2"/>
      <c r="TK4" s="2"/>
      <c r="TL4" s="2"/>
      <c r="TM4" s="2"/>
      <c r="TN4" s="2"/>
      <c r="TO4" s="2"/>
      <c r="TP4" s="2"/>
      <c r="TQ4" s="2"/>
      <c r="TR4" s="2"/>
      <c r="TS4" s="2"/>
      <c r="TT4" s="2"/>
      <c r="TU4" s="2"/>
      <c r="TV4" s="2"/>
      <c r="TW4" s="2"/>
      <c r="TX4" s="2"/>
      <c r="TY4" s="2"/>
      <c r="TZ4" s="2"/>
      <c r="UA4" s="2"/>
      <c r="UB4" s="2"/>
      <c r="UC4" s="2"/>
      <c r="UD4" s="2"/>
      <c r="UE4" s="2"/>
      <c r="UF4" s="2"/>
      <c r="UG4" s="2"/>
      <c r="UH4" s="2"/>
      <c r="UI4" s="2"/>
      <c r="UJ4" s="2"/>
      <c r="UK4" s="2"/>
      <c r="UL4" s="2"/>
      <c r="UM4" s="2"/>
      <c r="UN4" s="2"/>
      <c r="UO4" s="2"/>
      <c r="UP4" s="2"/>
      <c r="UQ4" s="2"/>
      <c r="UR4" s="2"/>
      <c r="US4" s="2"/>
      <c r="UT4" s="2"/>
      <c r="UU4" s="2"/>
      <c r="UV4" s="2"/>
      <c r="UW4" s="2"/>
      <c r="UX4" s="2"/>
      <c r="UY4" s="2"/>
      <c r="UZ4" s="2"/>
      <c r="VA4" s="2"/>
      <c r="VB4" s="2"/>
      <c r="VC4" s="2"/>
      <c r="VD4" s="2"/>
      <c r="VE4" s="2"/>
      <c r="VF4" s="2"/>
      <c r="VG4" s="2"/>
      <c r="VH4" s="2"/>
      <c r="VI4" s="2"/>
      <c r="VJ4" s="2"/>
      <c r="VK4" s="2"/>
      <c r="VL4" s="2"/>
      <c r="VM4" s="2"/>
      <c r="VN4" s="2"/>
      <c r="VO4" s="2"/>
      <c r="VP4" s="2"/>
      <c r="VQ4" s="2"/>
      <c r="VR4" s="2"/>
      <c r="VS4" s="2"/>
      <c r="VT4" s="2"/>
      <c r="VU4" s="2"/>
      <c r="VV4" s="2"/>
      <c r="VW4" s="2"/>
      <c r="VX4" s="2"/>
      <c r="VY4" s="2"/>
      <c r="VZ4" s="2"/>
      <c r="WA4" s="2"/>
      <c r="WB4" s="2"/>
      <c r="WC4" s="2"/>
      <c r="WD4" s="2"/>
      <c r="WE4" s="2"/>
      <c r="WF4" s="2"/>
      <c r="WG4" s="2"/>
      <c r="WH4" s="2"/>
      <c r="WI4" s="2"/>
      <c r="WJ4" s="2"/>
      <c r="WK4" s="2"/>
      <c r="WL4" s="2"/>
      <c r="WM4" s="2"/>
      <c r="WN4" s="2"/>
      <c r="WO4" s="2"/>
      <c r="WP4" s="2"/>
      <c r="WQ4" s="2"/>
      <c r="WR4" s="2"/>
      <c r="WS4" s="2"/>
      <c r="WT4" s="2"/>
      <c r="WU4" s="2"/>
      <c r="WV4" s="2"/>
      <c r="WW4" s="2"/>
      <c r="WX4" s="2"/>
      <c r="WY4" s="2"/>
      <c r="WZ4" s="2"/>
      <c r="XA4" s="2"/>
      <c r="XB4" s="2"/>
      <c r="XC4" s="2"/>
      <c r="XD4" s="2"/>
      <c r="XE4" s="2"/>
      <c r="XF4" s="2"/>
      <c r="XG4" s="2"/>
      <c r="XH4" s="2"/>
      <c r="XI4" s="2"/>
      <c r="XJ4" s="2"/>
      <c r="XK4" s="2"/>
      <c r="XL4" s="2"/>
      <c r="XM4" s="2"/>
      <c r="XN4" s="2"/>
      <c r="XO4" s="2"/>
      <c r="XP4" s="2"/>
      <c r="XQ4" s="2"/>
      <c r="XR4" s="2"/>
      <c r="XS4" s="2"/>
      <c r="XT4" s="2"/>
      <c r="XU4" s="2"/>
      <c r="XV4" s="2"/>
      <c r="XW4" s="2"/>
      <c r="XX4" s="2"/>
      <c r="XY4" s="2"/>
      <c r="XZ4" s="2"/>
      <c r="YA4" s="2"/>
      <c r="YB4" s="2"/>
      <c r="YC4" s="2"/>
      <c r="YD4" s="2"/>
      <c r="YE4" s="2"/>
      <c r="YF4" s="2"/>
      <c r="YG4" s="2"/>
      <c r="YH4" s="2"/>
      <c r="YI4" s="2"/>
      <c r="YJ4" s="2"/>
      <c r="YK4" s="2"/>
      <c r="YL4" s="2"/>
      <c r="YM4" s="2"/>
      <c r="YN4" s="2"/>
      <c r="YO4" s="2"/>
      <c r="YP4" s="2"/>
      <c r="YQ4" s="2"/>
      <c r="YR4" s="2"/>
      <c r="YS4" s="2"/>
      <c r="YT4" s="2"/>
      <c r="YU4" s="2"/>
      <c r="YV4" s="2"/>
      <c r="YW4" s="2"/>
      <c r="YX4" s="2"/>
      <c r="YY4" s="2"/>
      <c r="YZ4" s="2"/>
      <c r="ZA4" s="2"/>
      <c r="ZB4" s="2"/>
      <c r="ZC4" s="2"/>
      <c r="ZD4" s="2"/>
      <c r="ZE4" s="2"/>
      <c r="ZF4" s="2"/>
      <c r="ZG4" s="2"/>
      <c r="ZH4" s="2"/>
      <c r="ZI4" s="2"/>
      <c r="ZJ4" s="2"/>
      <c r="ZK4" s="2"/>
      <c r="ZL4" s="2"/>
      <c r="ZM4" s="2"/>
      <c r="ZN4" s="2"/>
      <c r="ZO4" s="2"/>
      <c r="ZP4" s="2"/>
      <c r="ZQ4" s="2"/>
      <c r="ZR4" s="2"/>
      <c r="ZS4" s="2"/>
      <c r="ZT4" s="2"/>
      <c r="ZU4" s="2"/>
      <c r="ZV4" s="2"/>
      <c r="ZW4" s="2"/>
      <c r="ZX4" s="2"/>
      <c r="ZY4" s="2"/>
      <c r="ZZ4" s="2"/>
      <c r="AAA4" s="2"/>
      <c r="AAB4" s="2"/>
      <c r="AAC4" s="2"/>
      <c r="AAD4" s="2"/>
      <c r="AAE4" s="2"/>
      <c r="AAF4" s="2"/>
      <c r="AAG4" s="2"/>
      <c r="AAH4" s="2"/>
      <c r="AAI4" s="2"/>
      <c r="AAJ4" s="2"/>
      <c r="AAK4" s="2"/>
      <c r="AAL4" s="2"/>
      <c r="AAM4" s="2"/>
      <c r="AAN4" s="2"/>
      <c r="AAO4" s="2"/>
      <c r="AAP4" s="2"/>
      <c r="AAQ4" s="2"/>
      <c r="AAR4" s="2"/>
      <c r="AAS4" s="2"/>
      <c r="AAT4" s="2"/>
      <c r="AAU4" s="2"/>
      <c r="AAV4" s="2"/>
      <c r="AAW4" s="2"/>
      <c r="AAX4" s="2"/>
      <c r="AAY4" s="2"/>
      <c r="AAZ4" s="2"/>
      <c r="ABA4" s="2"/>
      <c r="ABB4" s="2"/>
      <c r="ABC4" s="2"/>
      <c r="ABD4" s="2"/>
      <c r="ABE4" s="2"/>
      <c r="ABF4" s="2"/>
      <c r="ABG4" s="2"/>
      <c r="ABH4" s="2"/>
      <c r="ABI4" s="2"/>
      <c r="ABJ4" s="2"/>
      <c r="ABK4" s="2"/>
      <c r="ABL4" s="2"/>
      <c r="ABM4" s="2"/>
      <c r="ABN4" s="2"/>
      <c r="ABO4" s="2"/>
      <c r="ABP4" s="2"/>
      <c r="ABQ4" s="2"/>
      <c r="ABR4" s="2"/>
      <c r="ABS4" s="2"/>
      <c r="ABT4" s="2"/>
      <c r="ABU4" s="2"/>
      <c r="ABV4" s="2"/>
      <c r="ABW4" s="2"/>
      <c r="ABX4" s="2"/>
      <c r="ABY4" s="2"/>
      <c r="ABZ4" s="2"/>
      <c r="ACA4" s="2"/>
      <c r="ACB4" s="2"/>
      <c r="ACC4" s="2"/>
      <c r="ACD4" s="2"/>
      <c r="ACE4" s="2"/>
      <c r="ACF4" s="2"/>
      <c r="ACG4" s="2"/>
      <c r="ACH4" s="2"/>
      <c r="ACI4" s="2"/>
      <c r="ACJ4" s="2"/>
      <c r="ACK4" s="2"/>
      <c r="ACL4" s="2"/>
      <c r="ACM4" s="2"/>
      <c r="ACN4" s="2"/>
      <c r="ACO4" s="2"/>
      <c r="ACP4" s="2"/>
      <c r="ACQ4" s="2"/>
      <c r="ACR4" s="2"/>
      <c r="ACS4" s="2"/>
      <c r="ACT4" s="2"/>
      <c r="ACU4" s="2"/>
      <c r="ACV4" s="2"/>
      <c r="ACW4" s="2"/>
      <c r="ACX4" s="2"/>
      <c r="ACY4" s="2"/>
      <c r="ACZ4" s="2"/>
      <c r="ADA4" s="2"/>
      <c r="ADB4" s="2"/>
      <c r="ADC4" s="2"/>
      <c r="ADD4" s="2"/>
      <c r="ADE4" s="2"/>
      <c r="ADF4" s="2"/>
      <c r="ADG4" s="2"/>
      <c r="ADH4" s="2"/>
      <c r="ADI4" s="2"/>
      <c r="ADJ4" s="2"/>
      <c r="ADK4" s="2"/>
      <c r="ADL4" s="2"/>
      <c r="ADM4" s="2"/>
      <c r="ADN4" s="2"/>
      <c r="ADO4" s="2"/>
      <c r="ADP4" s="2"/>
      <c r="ADQ4" s="2"/>
      <c r="ADR4" s="2"/>
      <c r="ADS4" s="2"/>
      <c r="ADT4" s="2"/>
      <c r="ADU4" s="2"/>
      <c r="ADV4" s="2"/>
      <c r="ADW4" s="2"/>
      <c r="ADX4" s="2"/>
      <c r="ADY4" s="2"/>
      <c r="ADZ4" s="2"/>
      <c r="AEA4" s="2"/>
      <c r="AEB4" s="2"/>
      <c r="AEC4" s="2"/>
      <c r="AED4" s="2"/>
      <c r="AEE4" s="2"/>
      <c r="AEF4" s="2"/>
      <c r="AEG4" s="2"/>
      <c r="AEH4" s="2"/>
      <c r="AEI4" s="2"/>
      <c r="AEJ4" s="2"/>
      <c r="AEK4" s="2"/>
      <c r="AEL4" s="2"/>
      <c r="AEM4" s="2"/>
      <c r="AEN4" s="2"/>
      <c r="AEO4" s="2"/>
      <c r="AEP4" s="2"/>
      <c r="AEQ4" s="2"/>
      <c r="AER4" s="2"/>
      <c r="AES4" s="2"/>
      <c r="AET4" s="2"/>
      <c r="AEU4" s="2"/>
      <c r="AEV4" s="2"/>
      <c r="AEW4" s="2"/>
      <c r="AEX4" s="2"/>
      <c r="AEY4" s="2"/>
      <c r="AEZ4" s="2"/>
      <c r="AFA4" s="2"/>
      <c r="AFB4" s="2"/>
      <c r="AFC4" s="2"/>
      <c r="AFD4" s="2"/>
      <c r="AFE4" s="2"/>
      <c r="AFF4" s="2"/>
      <c r="AFG4" s="2"/>
      <c r="AFH4" s="2"/>
      <c r="AFI4" s="2"/>
      <c r="AFJ4" s="2"/>
      <c r="AFK4" s="2"/>
      <c r="AFL4" s="2"/>
      <c r="AFM4" s="2"/>
      <c r="AFN4" s="2"/>
      <c r="AFO4" s="2"/>
      <c r="AFP4" s="2"/>
      <c r="AFQ4" s="2"/>
      <c r="AFR4" s="2"/>
      <c r="AFS4" s="2"/>
      <c r="AFT4" s="2"/>
      <c r="AFU4" s="2"/>
      <c r="AFV4" s="2"/>
      <c r="AFW4" s="2"/>
      <c r="AFX4" s="2"/>
      <c r="AFY4" s="2"/>
      <c r="AFZ4" s="2"/>
      <c r="AGA4" s="2"/>
      <c r="AGB4" s="2"/>
      <c r="AGC4" s="2"/>
      <c r="AGD4" s="2"/>
      <c r="AGE4" s="2"/>
      <c r="AGF4" s="2"/>
      <c r="AGG4" s="2"/>
      <c r="AGH4" s="2"/>
      <c r="AGI4" s="2"/>
      <c r="AGJ4" s="2"/>
      <c r="AGK4" s="2"/>
      <c r="AGL4" s="2"/>
      <c r="AGM4" s="2"/>
      <c r="AGN4" s="2"/>
      <c r="AGO4" s="2"/>
      <c r="AGP4" s="2"/>
      <c r="AGQ4" s="2"/>
      <c r="AGR4" s="2"/>
      <c r="AGS4" s="2"/>
      <c r="AGT4" s="2"/>
      <c r="AGU4" s="2"/>
      <c r="AGV4" s="2"/>
      <c r="AGW4" s="2"/>
      <c r="AGX4" s="2"/>
      <c r="AGY4" s="2"/>
      <c r="AGZ4" s="2"/>
      <c r="AHA4" s="2"/>
      <c r="AHB4" s="2"/>
      <c r="AHC4" s="2"/>
      <c r="AHD4" s="2"/>
      <c r="AHE4" s="2"/>
      <c r="AHF4" s="2"/>
      <c r="AHG4" s="2"/>
      <c r="AHH4" s="2"/>
      <c r="AHI4" s="2"/>
      <c r="AHJ4" s="2"/>
      <c r="AHK4" s="2"/>
      <c r="AHL4" s="2"/>
      <c r="AHM4" s="2"/>
      <c r="AHN4" s="2"/>
      <c r="AHO4" s="2"/>
      <c r="AHP4" s="2"/>
      <c r="AHQ4" s="2"/>
      <c r="AHR4" s="2"/>
      <c r="AHS4" s="2"/>
      <c r="AHT4" s="2"/>
      <c r="AHU4" s="2"/>
      <c r="AHV4" s="2"/>
      <c r="AHW4" s="2"/>
      <c r="AHX4" s="2"/>
      <c r="AHY4" s="2"/>
      <c r="AHZ4" s="2"/>
      <c r="AIA4" s="2"/>
      <c r="AIB4" s="2"/>
      <c r="AIC4" s="2"/>
      <c r="AID4" s="2"/>
      <c r="AIE4" s="2"/>
      <c r="AIF4" s="2"/>
      <c r="AIG4" s="2"/>
      <c r="AIH4" s="2"/>
      <c r="AII4" s="2"/>
      <c r="AIJ4" s="2"/>
      <c r="AIK4" s="2"/>
      <c r="AIL4" s="2"/>
      <c r="AIM4" s="2"/>
      <c r="AIN4" s="2"/>
      <c r="AIO4" s="2"/>
      <c r="AIP4" s="2"/>
      <c r="AIQ4" s="2"/>
      <c r="AIR4" s="2"/>
      <c r="AIS4" s="2"/>
      <c r="AIT4" s="2"/>
      <c r="AIU4" s="2"/>
      <c r="AIV4" s="2"/>
      <c r="AIW4" s="2"/>
      <c r="AIX4" s="2"/>
      <c r="AIY4" s="2"/>
      <c r="AIZ4" s="2"/>
      <c r="AJA4" s="2"/>
      <c r="AJB4" s="2"/>
      <c r="AJC4" s="2"/>
      <c r="AJD4" s="2"/>
      <c r="AJE4" s="2"/>
      <c r="AJF4" s="2"/>
      <c r="AJG4" s="2"/>
      <c r="AJH4" s="2"/>
      <c r="AJI4" s="2"/>
      <c r="AJJ4" s="2"/>
      <c r="AJK4" s="2"/>
      <c r="AJL4" s="2"/>
      <c r="AJM4" s="2"/>
      <c r="AJN4" s="2"/>
      <c r="AJO4" s="2"/>
      <c r="AJP4" s="2"/>
      <c r="AJQ4" s="2"/>
      <c r="AJR4" s="2"/>
      <c r="AJS4" s="2"/>
      <c r="AJT4" s="2"/>
      <c r="AJU4" s="2"/>
      <c r="AJV4" s="2"/>
      <c r="AJW4" s="2"/>
      <c r="AJX4" s="2"/>
      <c r="AJY4" s="2"/>
      <c r="AJZ4" s="2"/>
      <c r="AKA4" s="2"/>
      <c r="AKB4" s="2"/>
      <c r="AKC4" s="2"/>
      <c r="AKD4" s="2"/>
      <c r="AKE4" s="2"/>
      <c r="AKF4" s="2"/>
      <c r="AKG4" s="2"/>
      <c r="AKH4" s="2"/>
      <c r="AKI4" s="2"/>
      <c r="AKJ4" s="2"/>
      <c r="AKK4" s="2"/>
      <c r="AKL4" s="2"/>
      <c r="AKM4" s="2"/>
      <c r="AKN4" s="2"/>
      <c r="AKO4" s="2"/>
      <c r="AKP4" s="2"/>
      <c r="AKQ4" s="2"/>
      <c r="AKR4" s="2"/>
      <c r="AKS4" s="2"/>
      <c r="AKT4" s="2"/>
      <c r="AKU4" s="2"/>
      <c r="AKV4" s="2"/>
      <c r="AKW4" s="2"/>
      <c r="AKX4" s="2"/>
      <c r="AKY4" s="2"/>
      <c r="AKZ4" s="2"/>
      <c r="ALA4" s="2"/>
      <c r="ALB4" s="2"/>
      <c r="ALC4" s="2"/>
      <c r="ALD4" s="2"/>
      <c r="ALE4" s="2"/>
      <c r="ALF4" s="2"/>
      <c r="ALG4" s="2"/>
      <c r="ALH4" s="2"/>
      <c r="ALI4" s="2"/>
      <c r="ALJ4" s="2"/>
      <c r="ALK4" s="2"/>
      <c r="ALL4" s="2"/>
      <c r="ALM4" s="2"/>
      <c r="ALN4" s="2"/>
      <c r="ALO4" s="2"/>
      <c r="ALP4" s="2"/>
      <c r="ALQ4" s="2"/>
      <c r="ALR4" s="2"/>
      <c r="ALS4" s="2"/>
      <c r="ALT4" s="2"/>
      <c r="ALU4" s="2"/>
      <c r="ALV4" s="2"/>
      <c r="ALW4" s="2"/>
      <c r="ALX4" s="2"/>
      <c r="ALY4" s="2"/>
      <c r="ALZ4" s="2"/>
      <c r="AMA4" s="2"/>
      <c r="AMB4" s="2"/>
      <c r="AMC4" s="2"/>
      <c r="AMD4" s="2"/>
      <c r="AME4" s="2"/>
      <c r="AMF4" s="2"/>
      <c r="AMG4" s="2"/>
      <c r="AMH4" s="2"/>
      <c r="AMI4" s="2"/>
      <c r="AMJ4" s="2"/>
      <c r="AMK4" s="2"/>
      <c r="AML4" s="2"/>
      <c r="AMM4" s="2"/>
      <c r="AMN4" s="2"/>
      <c r="AMO4" s="2"/>
      <c r="AMP4" s="2"/>
      <c r="AMQ4" s="2"/>
      <c r="AMR4" s="2"/>
      <c r="AMS4" s="2"/>
      <c r="AMT4" s="2"/>
      <c r="AMU4" s="2"/>
      <c r="AMV4" s="2"/>
      <c r="AMW4" s="2"/>
      <c r="AMX4" s="2"/>
      <c r="AMY4" s="2"/>
      <c r="AMZ4" s="2"/>
      <c r="ANA4" s="2"/>
      <c r="ANB4" s="2"/>
      <c r="ANC4" s="2"/>
      <c r="AND4" s="2"/>
      <c r="ANE4" s="2"/>
      <c r="ANF4" s="2"/>
      <c r="ANG4" s="2"/>
      <c r="ANH4" s="2"/>
      <c r="ANI4" s="2"/>
      <c r="ANJ4" s="2"/>
      <c r="ANK4" s="2"/>
      <c r="ANL4" s="2"/>
      <c r="ANM4" s="2"/>
      <c r="ANN4" s="2"/>
      <c r="ANO4" s="2"/>
      <c r="ANP4" s="2"/>
      <c r="ANQ4" s="2"/>
      <c r="ANR4" s="2"/>
      <c r="ANS4" s="2"/>
      <c r="ANT4" s="2"/>
      <c r="ANU4" s="2"/>
      <c r="ANV4" s="2"/>
      <c r="ANW4" s="2"/>
      <c r="ANX4" s="2"/>
      <c r="ANY4" s="2"/>
      <c r="ANZ4" s="2"/>
      <c r="AOA4" s="2"/>
      <c r="AOB4" s="2"/>
      <c r="AOC4" s="2"/>
      <c r="AOD4" s="2"/>
      <c r="AOE4" s="2"/>
      <c r="AOF4" s="2"/>
      <c r="AOG4" s="2"/>
      <c r="AOH4" s="2"/>
      <c r="AOI4" s="2"/>
      <c r="AOJ4" s="2"/>
      <c r="AOK4" s="2"/>
      <c r="AOL4" s="2"/>
      <c r="AOM4" s="2"/>
      <c r="AON4" s="2"/>
      <c r="AOO4" s="2"/>
      <c r="AOP4" s="2"/>
      <c r="AOQ4" s="2"/>
      <c r="AOR4" s="2"/>
      <c r="AOS4" s="2"/>
      <c r="AOT4" s="2"/>
      <c r="AOU4" s="2"/>
      <c r="AOV4" s="2"/>
      <c r="AOW4" s="2"/>
      <c r="AOX4" s="2"/>
      <c r="AOY4" s="2"/>
      <c r="AOZ4" s="2"/>
      <c r="APA4" s="2"/>
      <c r="APB4" s="2"/>
      <c r="APC4" s="2"/>
      <c r="APD4" s="2"/>
      <c r="APE4" s="2"/>
      <c r="APF4" s="2"/>
      <c r="APG4" s="2"/>
      <c r="APH4" s="2"/>
      <c r="API4" s="2"/>
      <c r="APJ4" s="2"/>
      <c r="APK4" s="2"/>
      <c r="APL4" s="2"/>
      <c r="APM4" s="2"/>
      <c r="APN4" s="2"/>
      <c r="APO4" s="2"/>
      <c r="APP4" s="2"/>
      <c r="APQ4" s="2"/>
      <c r="APR4" s="2"/>
      <c r="APS4" s="2"/>
      <c r="APT4" s="2"/>
      <c r="APU4" s="2"/>
      <c r="APV4" s="2"/>
      <c r="APW4" s="2"/>
      <c r="APX4" s="2"/>
      <c r="APY4" s="2"/>
      <c r="APZ4" s="2"/>
      <c r="AQA4" s="2"/>
      <c r="AQB4" s="2"/>
      <c r="AQC4" s="2"/>
      <c r="AQD4" s="2"/>
      <c r="AQE4" s="2"/>
      <c r="AQF4" s="2"/>
      <c r="AQG4" s="2"/>
      <c r="AQH4" s="2"/>
      <c r="AQI4" s="2"/>
      <c r="AQJ4" s="2"/>
      <c r="AQK4" s="2"/>
      <c r="AQL4" s="2"/>
      <c r="AQM4" s="2"/>
      <c r="AQN4" s="2"/>
      <c r="AQO4" s="2"/>
      <c r="AQP4" s="2"/>
      <c r="AQQ4" s="2"/>
      <c r="AQR4" s="2"/>
      <c r="AQS4" s="2"/>
      <c r="AQT4" s="2"/>
      <c r="AQU4" s="2"/>
      <c r="AQV4" s="2"/>
      <c r="AQW4" s="2"/>
      <c r="AQX4" s="2"/>
      <c r="AQY4" s="2"/>
      <c r="AQZ4" s="2"/>
      <c r="ARA4" s="2"/>
      <c r="ARB4" s="2"/>
      <c r="ARC4" s="2"/>
      <c r="ARD4" s="2"/>
      <c r="ARE4" s="2"/>
      <c r="ARF4" s="2"/>
      <c r="ARG4" s="2"/>
      <c r="ARH4" s="2"/>
      <c r="ARI4" s="2"/>
      <c r="ARJ4" s="2"/>
      <c r="ARK4" s="2"/>
      <c r="ARL4" s="2"/>
      <c r="ARM4" s="2"/>
      <c r="ARN4" s="2"/>
      <c r="ARO4" s="2"/>
      <c r="ARP4" s="2"/>
      <c r="ARQ4" s="2"/>
      <c r="ARR4" s="2"/>
      <c r="ARS4" s="2"/>
      <c r="ART4" s="2"/>
      <c r="ARU4" s="2"/>
      <c r="ARV4" s="2"/>
      <c r="ARW4" s="2"/>
      <c r="ARX4" s="2"/>
      <c r="ARY4" s="2"/>
      <c r="ARZ4" s="2"/>
      <c r="ASA4" s="2"/>
      <c r="ASB4" s="2"/>
      <c r="ASC4" s="2"/>
      <c r="ASD4" s="2"/>
      <c r="ASE4" s="2"/>
      <c r="ASF4" s="2"/>
      <c r="ASG4" s="2"/>
      <c r="ASH4" s="2"/>
      <c r="ASI4" s="2"/>
      <c r="ASJ4" s="2"/>
      <c r="ASK4" s="2"/>
      <c r="ASL4" s="2"/>
      <c r="ASM4" s="2"/>
      <c r="ASN4" s="2"/>
      <c r="ASO4" s="2"/>
      <c r="ASP4" s="2"/>
      <c r="ASQ4" s="2"/>
      <c r="ASR4" s="2"/>
      <c r="ASS4" s="2"/>
      <c r="AST4" s="2"/>
      <c r="ASU4" s="2"/>
      <c r="ASV4" s="2"/>
      <c r="ASW4" s="2"/>
      <c r="ASX4" s="2"/>
      <c r="ASY4" s="2"/>
      <c r="ASZ4" s="2"/>
      <c r="ATA4" s="2"/>
      <c r="ATB4" s="2"/>
      <c r="ATC4" s="2"/>
      <c r="ATD4" s="2"/>
      <c r="ATE4" s="2"/>
      <c r="ATF4" s="2"/>
      <c r="ATG4" s="2"/>
      <c r="ATH4" s="2"/>
      <c r="ATI4" s="2"/>
      <c r="ATJ4" s="2"/>
      <c r="ATK4" s="2"/>
      <c r="ATL4" s="2"/>
      <c r="ATM4" s="2"/>
      <c r="ATN4" s="2"/>
      <c r="ATO4" s="2"/>
      <c r="ATP4" s="2"/>
      <c r="ATQ4" s="2"/>
      <c r="ATR4" s="2"/>
      <c r="ATS4" s="2"/>
      <c r="ATT4" s="2"/>
      <c r="ATU4" s="2"/>
      <c r="ATV4" s="2"/>
      <c r="ATW4" s="2"/>
      <c r="ATX4" s="2"/>
      <c r="ATY4" s="2"/>
      <c r="ATZ4" s="2"/>
      <c r="AUA4" s="2"/>
      <c r="AUB4" s="2"/>
      <c r="AUC4" s="2"/>
      <c r="AUD4" s="2"/>
      <c r="AUE4" s="2"/>
      <c r="AUF4" s="2"/>
      <c r="AUG4" s="2"/>
      <c r="AUH4" s="2"/>
      <c r="AUI4" s="2"/>
      <c r="AUJ4" s="2"/>
      <c r="AUK4" s="2"/>
      <c r="AUL4" s="2"/>
      <c r="AUM4" s="2"/>
      <c r="AUN4" s="2"/>
      <c r="AUO4" s="2"/>
      <c r="AUP4" s="2"/>
      <c r="AUQ4" s="2"/>
      <c r="AUR4" s="2"/>
      <c r="AUS4" s="2"/>
      <c r="AUT4" s="2"/>
      <c r="AUU4" s="2"/>
      <c r="AUV4" s="2"/>
      <c r="AUW4" s="2"/>
      <c r="AUX4" s="2"/>
      <c r="AUY4" s="2"/>
      <c r="AUZ4" s="2"/>
      <c r="AVA4" s="2"/>
      <c r="AVB4" s="2"/>
      <c r="AVC4" s="2"/>
      <c r="AVD4" s="2"/>
      <c r="AVE4" s="2"/>
      <c r="AVF4" s="2"/>
      <c r="AVG4" s="2"/>
      <c r="AVH4" s="2"/>
      <c r="AVI4" s="2"/>
      <c r="AVJ4" s="2"/>
      <c r="AVK4" s="2"/>
      <c r="AVL4" s="2"/>
      <c r="AVM4" s="2"/>
      <c r="AVN4" s="2"/>
      <c r="AVO4" s="2"/>
      <c r="AVP4" s="2"/>
      <c r="AVQ4" s="2"/>
      <c r="AVR4" s="2"/>
      <c r="AVS4" s="2"/>
      <c r="AVT4" s="2"/>
      <c r="AVU4" s="2"/>
      <c r="AVV4" s="2"/>
      <c r="AVW4" s="2"/>
      <c r="AVX4" s="2"/>
      <c r="AVY4" s="2"/>
      <c r="AVZ4" s="2"/>
      <c r="AWA4" s="2"/>
      <c r="AWB4" s="2"/>
      <c r="AWC4" s="2"/>
      <c r="AWD4" s="2"/>
      <c r="AWE4" s="2"/>
      <c r="AWF4" s="2"/>
      <c r="AWG4" s="2"/>
      <c r="AWH4" s="2"/>
      <c r="AWI4" s="2"/>
      <c r="AWJ4" s="2"/>
      <c r="AWK4" s="2"/>
      <c r="AWL4" s="2"/>
      <c r="AWM4" s="2"/>
      <c r="AWN4" s="2"/>
      <c r="AWO4" s="2"/>
      <c r="AWP4" s="2"/>
      <c r="AWQ4" s="2"/>
      <c r="AWR4" s="2"/>
      <c r="AWS4" s="2"/>
      <c r="AWT4" s="2"/>
      <c r="AWU4" s="2"/>
      <c r="AWV4" s="2"/>
      <c r="AWW4" s="2"/>
      <c r="AWX4" s="2"/>
      <c r="AWY4" s="2"/>
      <c r="AWZ4" s="2"/>
      <c r="AXA4" s="2"/>
      <c r="AXB4" s="2"/>
      <c r="AXC4" s="2"/>
      <c r="AXD4" s="2"/>
      <c r="AXE4" s="2"/>
      <c r="AXF4" s="2"/>
      <c r="AXG4" s="2"/>
      <c r="AXH4" s="2"/>
      <c r="AXI4" s="2"/>
      <c r="AXJ4" s="2"/>
      <c r="AXK4" s="2"/>
      <c r="AXL4" s="2"/>
      <c r="AXM4" s="2"/>
      <c r="AXN4" s="2"/>
      <c r="AXO4" s="2"/>
      <c r="AXP4" s="2"/>
      <c r="AXQ4" s="2"/>
      <c r="AXR4" s="2"/>
      <c r="AXS4" s="2"/>
      <c r="AXT4" s="2"/>
      <c r="AXU4" s="2"/>
      <c r="AXV4" s="2"/>
      <c r="AXW4" s="2"/>
      <c r="AXX4" s="2"/>
      <c r="AXY4" s="2"/>
      <c r="AXZ4" s="2"/>
      <c r="AYA4" s="2"/>
      <c r="AYB4" s="2"/>
      <c r="AYC4" s="2"/>
      <c r="AYD4" s="2"/>
      <c r="AYE4" s="2"/>
      <c r="AYF4" s="2"/>
      <c r="AYG4" s="2"/>
      <c r="AYH4" s="2"/>
      <c r="AYI4" s="2"/>
      <c r="AYJ4" s="2"/>
      <c r="AYK4" s="2"/>
      <c r="AYL4" s="2"/>
      <c r="AYM4" s="2"/>
      <c r="AYN4" s="2"/>
      <c r="AYO4" s="2"/>
      <c r="AYP4" s="2"/>
      <c r="AYQ4" s="2"/>
      <c r="AYR4" s="2"/>
      <c r="AYS4" s="2"/>
      <c r="AYT4" s="2"/>
      <c r="AYU4" s="2"/>
      <c r="AYV4" s="2"/>
      <c r="AYW4" s="2"/>
      <c r="AYX4" s="2"/>
      <c r="AYY4" s="2"/>
      <c r="AYZ4" s="2"/>
      <c r="AZA4" s="2"/>
      <c r="AZB4" s="2"/>
      <c r="AZC4" s="2"/>
      <c r="AZD4" s="2"/>
      <c r="AZE4" s="2"/>
      <c r="AZF4" s="2"/>
      <c r="AZG4" s="2"/>
      <c r="AZH4" s="2"/>
      <c r="AZI4" s="2"/>
      <c r="AZJ4" s="2"/>
      <c r="AZK4" s="2"/>
      <c r="AZL4" s="2"/>
      <c r="AZM4" s="2"/>
      <c r="AZN4" s="2"/>
      <c r="AZO4" s="2"/>
      <c r="AZP4" s="2"/>
      <c r="AZQ4" s="2"/>
      <c r="AZR4" s="2"/>
      <c r="AZS4" s="2"/>
      <c r="AZT4" s="2"/>
      <c r="AZU4" s="2"/>
      <c r="AZV4" s="2"/>
      <c r="AZW4" s="2"/>
      <c r="AZX4" s="2"/>
      <c r="AZY4" s="2"/>
      <c r="AZZ4" s="2"/>
      <c r="BAA4" s="2"/>
      <c r="BAB4" s="2"/>
      <c r="BAC4" s="2"/>
      <c r="BAD4" s="2"/>
      <c r="BAE4" s="2"/>
      <c r="BAF4" s="2"/>
      <c r="BAG4" s="2"/>
      <c r="BAH4" s="2"/>
      <c r="BAI4" s="2"/>
      <c r="BAJ4" s="2"/>
      <c r="BAK4" s="2"/>
      <c r="BAL4" s="2"/>
      <c r="BAM4" s="2"/>
      <c r="BAN4" s="2"/>
      <c r="BAO4" s="2"/>
      <c r="BAP4" s="2"/>
      <c r="BAQ4" s="2"/>
      <c r="BAR4" s="2"/>
      <c r="BAS4" s="2"/>
      <c r="BAT4" s="2"/>
      <c r="BAU4" s="2"/>
      <c r="BAV4" s="2"/>
      <c r="BAW4" s="2"/>
      <c r="BAX4" s="2"/>
      <c r="BAY4" s="2"/>
      <c r="BAZ4" s="2"/>
      <c r="BBA4" s="2"/>
      <c r="BBB4" s="2"/>
      <c r="BBC4" s="2"/>
      <c r="BBD4" s="2"/>
      <c r="BBE4" s="2"/>
      <c r="BBF4" s="2"/>
      <c r="BBG4" s="2"/>
      <c r="BBH4" s="2"/>
      <c r="BBI4" s="2"/>
      <c r="BBJ4" s="2"/>
      <c r="BBK4" s="2"/>
      <c r="BBL4" s="2"/>
      <c r="BBM4" s="2"/>
      <c r="BBN4" s="2"/>
      <c r="BBO4" s="2"/>
      <c r="BBP4" s="2"/>
      <c r="BBQ4" s="2"/>
      <c r="BBR4" s="2"/>
      <c r="BBS4" s="2"/>
      <c r="BBT4" s="2"/>
      <c r="BBU4" s="2"/>
      <c r="BBV4" s="2"/>
      <c r="BBW4" s="2"/>
      <c r="BBX4" s="2"/>
      <c r="BBY4" s="2"/>
      <c r="BBZ4" s="2"/>
      <c r="BCA4" s="2"/>
      <c r="BCB4" s="2"/>
      <c r="BCC4" s="2"/>
      <c r="BCD4" s="2"/>
      <c r="BCE4" s="2"/>
      <c r="BCF4" s="2"/>
      <c r="BCG4" s="2"/>
      <c r="BCH4" s="2"/>
      <c r="BCI4" s="2"/>
      <c r="BCJ4" s="2"/>
      <c r="BCK4" s="2"/>
      <c r="BCL4" s="2"/>
      <c r="BCM4" s="2"/>
      <c r="BCN4" s="2"/>
      <c r="BCO4" s="2"/>
      <c r="BCP4" s="2"/>
      <c r="BCQ4" s="2"/>
      <c r="BCR4" s="2"/>
      <c r="BCS4" s="2"/>
      <c r="BCT4" s="2"/>
      <c r="BCU4" s="2"/>
      <c r="BCV4" s="2"/>
      <c r="BCW4" s="2"/>
      <c r="BCX4" s="2"/>
      <c r="BCY4" s="2"/>
      <c r="BCZ4" s="2"/>
      <c r="BDA4" s="2"/>
      <c r="BDB4" s="2"/>
      <c r="BDC4" s="2"/>
      <c r="BDD4" s="2"/>
      <c r="BDE4" s="2"/>
      <c r="BDF4" s="2"/>
      <c r="BDG4" s="2"/>
      <c r="BDH4" s="2"/>
      <c r="BDI4" s="2"/>
      <c r="BDJ4" s="2"/>
      <c r="BDK4" s="2"/>
      <c r="BDL4" s="2"/>
      <c r="BDM4" s="2"/>
      <c r="BDN4" s="2"/>
      <c r="BDO4" s="2"/>
      <c r="BDP4" s="2"/>
      <c r="BDQ4" s="2"/>
      <c r="BDR4" s="2"/>
      <c r="BDS4" s="2"/>
      <c r="BDT4" s="2"/>
      <c r="BDU4" s="2"/>
      <c r="BDV4" s="2"/>
      <c r="BDW4" s="2"/>
      <c r="BDX4" s="2"/>
      <c r="BDY4" s="2"/>
      <c r="BDZ4" s="2"/>
      <c r="BEA4" s="2"/>
      <c r="BEB4" s="2"/>
      <c r="BEC4" s="2"/>
      <c r="BED4" s="2"/>
      <c r="BEE4" s="2"/>
      <c r="BEF4" s="2"/>
      <c r="BEG4" s="2"/>
      <c r="BEH4" s="2"/>
      <c r="BEI4" s="2"/>
      <c r="BEJ4" s="2"/>
      <c r="BEK4" s="2"/>
      <c r="BEL4" s="2"/>
      <c r="BEM4" s="2"/>
      <c r="BEN4" s="2"/>
      <c r="BEO4" s="2"/>
      <c r="BEP4" s="2"/>
      <c r="BEQ4" s="2"/>
      <c r="BER4" s="2"/>
      <c r="BES4" s="2"/>
      <c r="BET4" s="2"/>
      <c r="BEU4" s="2"/>
      <c r="BEV4" s="2"/>
      <c r="BEW4" s="2"/>
      <c r="BEX4" s="2"/>
      <c r="BEY4" s="2"/>
      <c r="BEZ4" s="2"/>
      <c r="BFA4" s="2"/>
      <c r="BFB4" s="2"/>
      <c r="BFC4" s="2"/>
      <c r="BFD4" s="2"/>
      <c r="BFE4" s="2"/>
      <c r="BFF4" s="2"/>
      <c r="BFG4" s="2"/>
      <c r="BFH4" s="2"/>
      <c r="BFI4" s="2"/>
      <c r="BFJ4" s="2"/>
      <c r="BFK4" s="2"/>
      <c r="BFL4" s="2"/>
      <c r="BFM4" s="2"/>
      <c r="BFN4" s="2"/>
      <c r="BFO4" s="2"/>
      <c r="BFP4" s="2"/>
      <c r="BFQ4" s="2"/>
      <c r="BFR4" s="2"/>
      <c r="BFS4" s="2"/>
      <c r="BFT4" s="2"/>
      <c r="BFU4" s="2"/>
      <c r="BFV4" s="2"/>
      <c r="BFW4" s="2"/>
      <c r="BFX4" s="2"/>
      <c r="BFY4" s="2"/>
      <c r="BFZ4" s="2"/>
      <c r="BGA4" s="2"/>
      <c r="BGB4" s="2"/>
      <c r="BGC4" s="2"/>
      <c r="BGD4" s="2"/>
      <c r="BGE4" s="2"/>
      <c r="BGF4" s="2"/>
      <c r="BGG4" s="2"/>
      <c r="BGH4" s="2"/>
      <c r="BGI4" s="2"/>
      <c r="BGJ4" s="2"/>
      <c r="BGK4" s="2"/>
      <c r="BGL4" s="2"/>
      <c r="BGM4" s="2"/>
      <c r="BGN4" s="2"/>
      <c r="BGO4" s="2"/>
      <c r="BGP4" s="2"/>
      <c r="BGQ4" s="2"/>
      <c r="BGR4" s="2"/>
      <c r="BGS4" s="2"/>
      <c r="BGT4" s="2"/>
      <c r="BGU4" s="2"/>
      <c r="BGV4" s="2"/>
      <c r="BGW4" s="2"/>
      <c r="BGX4" s="2"/>
      <c r="BGY4" s="2"/>
      <c r="BGZ4" s="2"/>
      <c r="BHA4" s="2"/>
      <c r="BHB4" s="2"/>
      <c r="BHC4" s="2"/>
      <c r="BHD4" s="2"/>
      <c r="BHE4" s="2"/>
      <c r="BHF4" s="2"/>
      <c r="BHG4" s="2"/>
      <c r="BHH4" s="2"/>
      <c r="BHI4" s="2"/>
    </row>
    <row r="5" spans="1:1569" s="21" customFormat="1" ht="66.95" customHeight="1">
      <c r="A5" s="47"/>
      <c r="B5" s="655" t="s">
        <v>107</v>
      </c>
      <c r="C5" s="705" t="s">
        <v>175</v>
      </c>
      <c r="D5" s="705"/>
      <c r="E5" s="705"/>
      <c r="F5" s="705"/>
      <c r="G5" s="42"/>
      <c r="H5" s="46"/>
      <c r="I5" s="2"/>
      <c r="J5" s="2"/>
      <c r="K5" s="2"/>
      <c r="L5" s="2"/>
      <c r="M5" s="2"/>
      <c r="N5" s="2"/>
      <c r="O5" s="2"/>
      <c r="P5" s="2"/>
      <c r="Q5" s="2"/>
      <c r="R5" s="2"/>
      <c r="S5" s="2"/>
      <c r="T5" s="2"/>
      <c r="U5" s="2"/>
      <c r="V5" s="2"/>
      <c r="W5" s="1"/>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c r="IW5" s="2"/>
      <c r="IX5" s="2"/>
      <c r="IY5" s="2"/>
      <c r="IZ5" s="2"/>
      <c r="JA5" s="2"/>
      <c r="JB5" s="2"/>
      <c r="JC5" s="2"/>
      <c r="JD5" s="2"/>
      <c r="JE5" s="2"/>
      <c r="JF5" s="2"/>
      <c r="JG5" s="2"/>
      <c r="JH5" s="2"/>
      <c r="JI5" s="2"/>
      <c r="JJ5" s="2"/>
      <c r="JK5" s="2"/>
      <c r="JL5" s="2"/>
      <c r="JM5" s="2"/>
      <c r="JN5" s="2"/>
      <c r="JO5" s="2"/>
      <c r="JP5" s="2"/>
      <c r="JQ5" s="2"/>
      <c r="JR5" s="2"/>
      <c r="JS5" s="2"/>
      <c r="JT5" s="2"/>
      <c r="JU5" s="2"/>
      <c r="JV5" s="2"/>
      <c r="JW5" s="2"/>
      <c r="JX5" s="2"/>
      <c r="JY5" s="2"/>
      <c r="JZ5" s="2"/>
      <c r="KA5" s="2"/>
      <c r="KB5" s="2"/>
      <c r="KC5" s="2"/>
      <c r="KD5" s="2"/>
      <c r="KE5" s="2"/>
      <c r="KF5" s="2"/>
      <c r="KG5" s="2"/>
      <c r="KH5" s="2"/>
      <c r="KI5" s="2"/>
      <c r="KJ5" s="2"/>
      <c r="KK5" s="2"/>
      <c r="KL5" s="2"/>
      <c r="KM5" s="2"/>
      <c r="KN5" s="2"/>
      <c r="KO5" s="2"/>
      <c r="KP5" s="2"/>
      <c r="KQ5" s="2"/>
      <c r="KR5" s="2"/>
      <c r="KS5" s="2"/>
      <c r="KT5" s="2"/>
      <c r="KU5" s="2"/>
      <c r="KV5" s="2"/>
      <c r="KW5" s="2"/>
      <c r="KX5" s="2"/>
      <c r="KY5" s="2"/>
      <c r="KZ5" s="2"/>
      <c r="LA5" s="2"/>
      <c r="LB5" s="2"/>
      <c r="LC5" s="2"/>
      <c r="LD5" s="2"/>
      <c r="LE5" s="2"/>
      <c r="LF5" s="2"/>
      <c r="LG5" s="2"/>
      <c r="LH5" s="2"/>
      <c r="LI5" s="2"/>
      <c r="LJ5" s="2"/>
      <c r="LK5" s="2"/>
      <c r="LL5" s="2"/>
      <c r="LM5" s="2"/>
      <c r="LN5" s="2"/>
      <c r="LO5" s="2"/>
      <c r="LP5" s="2"/>
      <c r="LQ5" s="2"/>
      <c r="LR5" s="2"/>
      <c r="LS5" s="2"/>
      <c r="LT5" s="2"/>
      <c r="LU5" s="2"/>
      <c r="LV5" s="2"/>
      <c r="LW5" s="2"/>
      <c r="LX5" s="2"/>
      <c r="LY5" s="2"/>
      <c r="LZ5" s="2"/>
      <c r="MA5" s="2"/>
      <c r="MB5" s="2"/>
      <c r="MC5" s="2"/>
      <c r="MD5" s="2"/>
      <c r="ME5" s="2"/>
      <c r="MF5" s="2"/>
      <c r="MG5" s="2"/>
      <c r="MH5" s="2"/>
      <c r="MI5" s="2"/>
      <c r="MJ5" s="2"/>
      <c r="MK5" s="2"/>
      <c r="ML5" s="2"/>
      <c r="MM5" s="2"/>
      <c r="MN5" s="2"/>
      <c r="MO5" s="2"/>
      <c r="MP5" s="2"/>
      <c r="MQ5" s="2"/>
      <c r="MR5" s="2"/>
      <c r="MS5" s="2"/>
      <c r="MT5" s="2"/>
      <c r="MU5" s="2"/>
      <c r="MV5" s="2"/>
      <c r="MW5" s="2"/>
      <c r="MX5" s="2"/>
      <c r="MY5" s="2"/>
      <c r="MZ5" s="2"/>
      <c r="NA5" s="2"/>
      <c r="NB5" s="2"/>
      <c r="NC5" s="2"/>
      <c r="ND5" s="2"/>
      <c r="NE5" s="2"/>
      <c r="NF5" s="2"/>
      <c r="NG5" s="2"/>
      <c r="NH5" s="2"/>
      <c r="NI5" s="2"/>
      <c r="NJ5" s="2"/>
      <c r="NK5" s="2"/>
      <c r="NL5" s="2"/>
      <c r="NM5" s="2"/>
      <c r="NN5" s="2"/>
      <c r="NO5" s="2"/>
      <c r="NP5" s="2"/>
      <c r="NQ5" s="2"/>
      <c r="NR5" s="2"/>
      <c r="NS5" s="2"/>
      <c r="NT5" s="2"/>
      <c r="NU5" s="2"/>
      <c r="NV5" s="2"/>
      <c r="NW5" s="2"/>
      <c r="NX5" s="2"/>
      <c r="NY5" s="2"/>
      <c r="NZ5" s="2"/>
      <c r="OA5" s="2"/>
      <c r="OB5" s="2"/>
      <c r="OC5" s="2"/>
      <c r="OD5" s="2"/>
      <c r="OE5" s="2"/>
      <c r="OF5" s="2"/>
      <c r="OG5" s="2"/>
      <c r="OH5" s="2"/>
      <c r="OI5" s="2"/>
      <c r="OJ5" s="2"/>
      <c r="OK5" s="2"/>
      <c r="OL5" s="2"/>
      <c r="OM5" s="2"/>
      <c r="ON5" s="2"/>
      <c r="OO5" s="2"/>
      <c r="OP5" s="2"/>
      <c r="OQ5" s="2"/>
      <c r="OR5" s="2"/>
      <c r="OS5" s="2"/>
      <c r="OT5" s="2"/>
      <c r="OU5" s="2"/>
      <c r="OV5" s="2"/>
      <c r="OW5" s="2"/>
      <c r="OX5" s="2"/>
      <c r="OY5" s="2"/>
      <c r="OZ5" s="2"/>
      <c r="PA5" s="2"/>
      <c r="PB5" s="2"/>
      <c r="PC5" s="2"/>
      <c r="PD5" s="2"/>
      <c r="PE5" s="2"/>
      <c r="PF5" s="2"/>
      <c r="PG5" s="2"/>
      <c r="PH5" s="2"/>
      <c r="PI5" s="2"/>
      <c r="PJ5" s="2"/>
      <c r="PK5" s="2"/>
      <c r="PL5" s="2"/>
      <c r="PM5" s="2"/>
      <c r="PN5" s="2"/>
      <c r="PO5" s="2"/>
      <c r="PP5" s="2"/>
      <c r="PQ5" s="2"/>
      <c r="PR5" s="2"/>
      <c r="PS5" s="2"/>
      <c r="PT5" s="2"/>
      <c r="PU5" s="2"/>
      <c r="PV5" s="2"/>
      <c r="PW5" s="2"/>
      <c r="PX5" s="2"/>
      <c r="PY5" s="2"/>
      <c r="PZ5" s="2"/>
      <c r="QA5" s="2"/>
      <c r="QB5" s="2"/>
      <c r="QC5" s="2"/>
      <c r="QD5" s="2"/>
      <c r="QE5" s="2"/>
      <c r="QF5" s="2"/>
      <c r="QG5" s="2"/>
      <c r="QH5" s="2"/>
      <c r="QI5" s="2"/>
      <c r="QJ5" s="2"/>
      <c r="QK5" s="2"/>
      <c r="QL5" s="2"/>
      <c r="QM5" s="2"/>
      <c r="QN5" s="2"/>
      <c r="QO5" s="2"/>
      <c r="QP5" s="2"/>
      <c r="QQ5" s="2"/>
      <c r="QR5" s="2"/>
      <c r="QS5" s="2"/>
      <c r="QT5" s="2"/>
      <c r="QU5" s="2"/>
      <c r="QV5" s="2"/>
      <c r="QW5" s="2"/>
      <c r="QX5" s="2"/>
      <c r="QY5" s="2"/>
      <c r="QZ5" s="2"/>
      <c r="RA5" s="2"/>
      <c r="RB5" s="2"/>
      <c r="RC5" s="2"/>
      <c r="RD5" s="2"/>
      <c r="RE5" s="2"/>
      <c r="RF5" s="2"/>
      <c r="RG5" s="2"/>
      <c r="RH5" s="2"/>
      <c r="RI5" s="2"/>
      <c r="RJ5" s="2"/>
      <c r="RK5" s="2"/>
      <c r="RL5" s="2"/>
      <c r="RM5" s="2"/>
      <c r="RN5" s="2"/>
      <c r="RO5" s="2"/>
      <c r="RP5" s="2"/>
      <c r="RQ5" s="2"/>
      <c r="RR5" s="2"/>
      <c r="RS5" s="2"/>
      <c r="RT5" s="2"/>
      <c r="RU5" s="2"/>
      <c r="RV5" s="2"/>
      <c r="RW5" s="2"/>
      <c r="RX5" s="2"/>
      <c r="RY5" s="2"/>
      <c r="RZ5" s="2"/>
      <c r="SA5" s="2"/>
      <c r="SB5" s="2"/>
      <c r="SC5" s="2"/>
      <c r="SD5" s="2"/>
      <c r="SE5" s="2"/>
      <c r="SF5" s="2"/>
      <c r="SG5" s="2"/>
      <c r="SH5" s="2"/>
      <c r="SI5" s="2"/>
      <c r="SJ5" s="2"/>
      <c r="SK5" s="2"/>
      <c r="SL5" s="2"/>
      <c r="SM5" s="2"/>
      <c r="SN5" s="2"/>
      <c r="SO5" s="2"/>
      <c r="SP5" s="2"/>
      <c r="SQ5" s="2"/>
      <c r="SR5" s="2"/>
      <c r="SS5" s="2"/>
      <c r="ST5" s="2"/>
      <c r="SU5" s="2"/>
      <c r="SV5" s="2"/>
      <c r="SW5" s="2"/>
      <c r="SX5" s="2"/>
      <c r="SY5" s="2"/>
      <c r="SZ5" s="2"/>
      <c r="TA5" s="2"/>
      <c r="TB5" s="2"/>
      <c r="TC5" s="2"/>
      <c r="TD5" s="2"/>
      <c r="TE5" s="2"/>
      <c r="TF5" s="2"/>
      <c r="TG5" s="2"/>
      <c r="TH5" s="2"/>
      <c r="TI5" s="2"/>
      <c r="TJ5" s="2"/>
      <c r="TK5" s="2"/>
      <c r="TL5" s="2"/>
      <c r="TM5" s="2"/>
      <c r="TN5" s="2"/>
      <c r="TO5" s="2"/>
      <c r="TP5" s="2"/>
      <c r="TQ5" s="2"/>
      <c r="TR5" s="2"/>
      <c r="TS5" s="2"/>
      <c r="TT5" s="2"/>
      <c r="TU5" s="2"/>
      <c r="TV5" s="2"/>
      <c r="TW5" s="2"/>
      <c r="TX5" s="2"/>
      <c r="TY5" s="2"/>
      <c r="TZ5" s="2"/>
      <c r="UA5" s="2"/>
      <c r="UB5" s="2"/>
      <c r="UC5" s="2"/>
      <c r="UD5" s="2"/>
      <c r="UE5" s="2"/>
      <c r="UF5" s="2"/>
      <c r="UG5" s="2"/>
      <c r="UH5" s="2"/>
      <c r="UI5" s="2"/>
      <c r="UJ5" s="2"/>
      <c r="UK5" s="2"/>
      <c r="UL5" s="2"/>
      <c r="UM5" s="2"/>
      <c r="UN5" s="2"/>
      <c r="UO5" s="2"/>
      <c r="UP5" s="2"/>
      <c r="UQ5" s="2"/>
      <c r="UR5" s="2"/>
      <c r="US5" s="2"/>
      <c r="UT5" s="2"/>
      <c r="UU5" s="2"/>
      <c r="UV5" s="2"/>
      <c r="UW5" s="2"/>
      <c r="UX5" s="2"/>
      <c r="UY5" s="2"/>
      <c r="UZ5" s="2"/>
      <c r="VA5" s="2"/>
      <c r="VB5" s="2"/>
      <c r="VC5" s="2"/>
      <c r="VD5" s="2"/>
      <c r="VE5" s="2"/>
      <c r="VF5" s="2"/>
      <c r="VG5" s="2"/>
      <c r="VH5" s="2"/>
      <c r="VI5" s="2"/>
      <c r="VJ5" s="2"/>
      <c r="VK5" s="2"/>
      <c r="VL5" s="2"/>
      <c r="VM5" s="2"/>
      <c r="VN5" s="2"/>
      <c r="VO5" s="2"/>
      <c r="VP5" s="2"/>
      <c r="VQ5" s="2"/>
      <c r="VR5" s="2"/>
      <c r="VS5" s="2"/>
      <c r="VT5" s="2"/>
      <c r="VU5" s="2"/>
      <c r="VV5" s="2"/>
      <c r="VW5" s="2"/>
      <c r="VX5" s="2"/>
      <c r="VY5" s="2"/>
      <c r="VZ5" s="2"/>
      <c r="WA5" s="2"/>
      <c r="WB5" s="2"/>
      <c r="WC5" s="2"/>
      <c r="WD5" s="2"/>
      <c r="WE5" s="2"/>
      <c r="WF5" s="2"/>
      <c r="WG5" s="2"/>
      <c r="WH5" s="2"/>
      <c r="WI5" s="2"/>
      <c r="WJ5" s="2"/>
      <c r="WK5" s="2"/>
      <c r="WL5" s="2"/>
      <c r="WM5" s="2"/>
      <c r="WN5" s="2"/>
      <c r="WO5" s="2"/>
      <c r="WP5" s="2"/>
      <c r="WQ5" s="2"/>
      <c r="WR5" s="2"/>
      <c r="WS5" s="2"/>
      <c r="WT5" s="2"/>
      <c r="WU5" s="2"/>
      <c r="WV5" s="2"/>
      <c r="WW5" s="2"/>
      <c r="WX5" s="2"/>
      <c r="WY5" s="2"/>
      <c r="WZ5" s="2"/>
      <c r="XA5" s="2"/>
      <c r="XB5" s="2"/>
      <c r="XC5" s="2"/>
      <c r="XD5" s="2"/>
      <c r="XE5" s="2"/>
      <c r="XF5" s="2"/>
      <c r="XG5" s="2"/>
      <c r="XH5" s="2"/>
      <c r="XI5" s="2"/>
      <c r="XJ5" s="2"/>
      <c r="XK5" s="2"/>
      <c r="XL5" s="2"/>
      <c r="XM5" s="2"/>
      <c r="XN5" s="2"/>
      <c r="XO5" s="2"/>
      <c r="XP5" s="2"/>
      <c r="XQ5" s="2"/>
      <c r="XR5" s="2"/>
      <c r="XS5" s="2"/>
      <c r="XT5" s="2"/>
      <c r="XU5" s="2"/>
      <c r="XV5" s="2"/>
      <c r="XW5" s="2"/>
      <c r="XX5" s="2"/>
      <c r="XY5" s="2"/>
      <c r="XZ5" s="2"/>
      <c r="YA5" s="2"/>
      <c r="YB5" s="2"/>
      <c r="YC5" s="2"/>
      <c r="YD5" s="2"/>
      <c r="YE5" s="2"/>
      <c r="YF5" s="2"/>
      <c r="YG5" s="2"/>
      <c r="YH5" s="2"/>
      <c r="YI5" s="2"/>
      <c r="YJ5" s="2"/>
      <c r="YK5" s="2"/>
      <c r="YL5" s="2"/>
      <c r="YM5" s="2"/>
      <c r="YN5" s="2"/>
      <c r="YO5" s="2"/>
      <c r="YP5" s="2"/>
      <c r="YQ5" s="2"/>
      <c r="YR5" s="2"/>
      <c r="YS5" s="2"/>
      <c r="YT5" s="2"/>
      <c r="YU5" s="2"/>
      <c r="YV5" s="2"/>
      <c r="YW5" s="2"/>
      <c r="YX5" s="2"/>
      <c r="YY5" s="2"/>
      <c r="YZ5" s="2"/>
      <c r="ZA5" s="2"/>
      <c r="ZB5" s="2"/>
      <c r="ZC5" s="2"/>
      <c r="ZD5" s="2"/>
      <c r="ZE5" s="2"/>
      <c r="ZF5" s="2"/>
      <c r="ZG5" s="2"/>
      <c r="ZH5" s="2"/>
      <c r="ZI5" s="2"/>
      <c r="ZJ5" s="2"/>
      <c r="ZK5" s="2"/>
      <c r="ZL5" s="2"/>
      <c r="ZM5" s="2"/>
      <c r="ZN5" s="2"/>
      <c r="ZO5" s="2"/>
      <c r="ZP5" s="2"/>
      <c r="ZQ5" s="2"/>
      <c r="ZR5" s="2"/>
      <c r="ZS5" s="2"/>
      <c r="ZT5" s="2"/>
      <c r="ZU5" s="2"/>
      <c r="ZV5" s="2"/>
      <c r="ZW5" s="2"/>
      <c r="ZX5" s="2"/>
      <c r="ZY5" s="2"/>
      <c r="ZZ5" s="2"/>
      <c r="AAA5" s="2"/>
      <c r="AAB5" s="2"/>
      <c r="AAC5" s="2"/>
      <c r="AAD5" s="2"/>
      <c r="AAE5" s="2"/>
      <c r="AAF5" s="2"/>
      <c r="AAG5" s="2"/>
      <c r="AAH5" s="2"/>
      <c r="AAI5" s="2"/>
      <c r="AAJ5" s="2"/>
      <c r="AAK5" s="2"/>
      <c r="AAL5" s="2"/>
      <c r="AAM5" s="2"/>
      <c r="AAN5" s="2"/>
      <c r="AAO5" s="2"/>
      <c r="AAP5" s="2"/>
      <c r="AAQ5" s="2"/>
      <c r="AAR5" s="2"/>
      <c r="AAS5" s="2"/>
      <c r="AAT5" s="2"/>
      <c r="AAU5" s="2"/>
      <c r="AAV5" s="2"/>
      <c r="AAW5" s="2"/>
      <c r="AAX5" s="2"/>
      <c r="AAY5" s="2"/>
      <c r="AAZ5" s="2"/>
      <c r="ABA5" s="2"/>
      <c r="ABB5" s="2"/>
      <c r="ABC5" s="2"/>
      <c r="ABD5" s="2"/>
      <c r="ABE5" s="2"/>
      <c r="ABF5" s="2"/>
      <c r="ABG5" s="2"/>
      <c r="ABH5" s="2"/>
      <c r="ABI5" s="2"/>
      <c r="ABJ5" s="2"/>
      <c r="ABK5" s="2"/>
      <c r="ABL5" s="2"/>
      <c r="ABM5" s="2"/>
      <c r="ABN5" s="2"/>
      <c r="ABO5" s="2"/>
      <c r="ABP5" s="2"/>
      <c r="ABQ5" s="2"/>
      <c r="ABR5" s="2"/>
      <c r="ABS5" s="2"/>
      <c r="ABT5" s="2"/>
      <c r="ABU5" s="2"/>
      <c r="ABV5" s="2"/>
      <c r="ABW5" s="2"/>
      <c r="ABX5" s="2"/>
      <c r="ABY5" s="2"/>
      <c r="ABZ5" s="2"/>
      <c r="ACA5" s="2"/>
      <c r="ACB5" s="2"/>
      <c r="ACC5" s="2"/>
      <c r="ACD5" s="2"/>
      <c r="ACE5" s="2"/>
      <c r="ACF5" s="2"/>
      <c r="ACG5" s="2"/>
      <c r="ACH5" s="2"/>
      <c r="ACI5" s="2"/>
      <c r="ACJ5" s="2"/>
      <c r="ACK5" s="2"/>
      <c r="ACL5" s="2"/>
      <c r="ACM5" s="2"/>
      <c r="ACN5" s="2"/>
      <c r="ACO5" s="2"/>
      <c r="ACP5" s="2"/>
      <c r="ACQ5" s="2"/>
      <c r="ACR5" s="2"/>
      <c r="ACS5" s="2"/>
      <c r="ACT5" s="2"/>
      <c r="ACU5" s="2"/>
      <c r="ACV5" s="2"/>
      <c r="ACW5" s="2"/>
      <c r="ACX5" s="2"/>
      <c r="ACY5" s="2"/>
      <c r="ACZ5" s="2"/>
      <c r="ADA5" s="2"/>
      <c r="ADB5" s="2"/>
      <c r="ADC5" s="2"/>
      <c r="ADD5" s="2"/>
      <c r="ADE5" s="2"/>
      <c r="ADF5" s="2"/>
      <c r="ADG5" s="2"/>
      <c r="ADH5" s="2"/>
      <c r="ADI5" s="2"/>
      <c r="ADJ5" s="2"/>
      <c r="ADK5" s="2"/>
      <c r="ADL5" s="2"/>
      <c r="ADM5" s="2"/>
      <c r="ADN5" s="2"/>
      <c r="ADO5" s="2"/>
      <c r="ADP5" s="2"/>
      <c r="ADQ5" s="2"/>
      <c r="ADR5" s="2"/>
      <c r="ADS5" s="2"/>
      <c r="ADT5" s="2"/>
      <c r="ADU5" s="2"/>
      <c r="ADV5" s="2"/>
      <c r="ADW5" s="2"/>
      <c r="ADX5" s="2"/>
      <c r="ADY5" s="2"/>
      <c r="ADZ5" s="2"/>
      <c r="AEA5" s="2"/>
      <c r="AEB5" s="2"/>
      <c r="AEC5" s="2"/>
      <c r="AED5" s="2"/>
      <c r="AEE5" s="2"/>
      <c r="AEF5" s="2"/>
      <c r="AEG5" s="2"/>
      <c r="AEH5" s="2"/>
      <c r="AEI5" s="2"/>
      <c r="AEJ5" s="2"/>
      <c r="AEK5" s="2"/>
      <c r="AEL5" s="2"/>
      <c r="AEM5" s="2"/>
      <c r="AEN5" s="2"/>
      <c r="AEO5" s="2"/>
      <c r="AEP5" s="2"/>
      <c r="AEQ5" s="2"/>
      <c r="AER5" s="2"/>
      <c r="AES5" s="2"/>
      <c r="AET5" s="2"/>
      <c r="AEU5" s="2"/>
      <c r="AEV5" s="2"/>
      <c r="AEW5" s="2"/>
      <c r="AEX5" s="2"/>
      <c r="AEY5" s="2"/>
      <c r="AEZ5" s="2"/>
      <c r="AFA5" s="2"/>
      <c r="AFB5" s="2"/>
      <c r="AFC5" s="2"/>
      <c r="AFD5" s="2"/>
      <c r="AFE5" s="2"/>
      <c r="AFF5" s="2"/>
      <c r="AFG5" s="2"/>
      <c r="AFH5" s="2"/>
      <c r="AFI5" s="2"/>
      <c r="AFJ5" s="2"/>
      <c r="AFK5" s="2"/>
      <c r="AFL5" s="2"/>
      <c r="AFM5" s="2"/>
      <c r="AFN5" s="2"/>
      <c r="AFO5" s="2"/>
      <c r="AFP5" s="2"/>
      <c r="AFQ5" s="2"/>
      <c r="AFR5" s="2"/>
      <c r="AFS5" s="2"/>
      <c r="AFT5" s="2"/>
      <c r="AFU5" s="2"/>
      <c r="AFV5" s="2"/>
      <c r="AFW5" s="2"/>
      <c r="AFX5" s="2"/>
      <c r="AFY5" s="2"/>
      <c r="AFZ5" s="2"/>
      <c r="AGA5" s="2"/>
      <c r="AGB5" s="2"/>
      <c r="AGC5" s="2"/>
      <c r="AGD5" s="2"/>
      <c r="AGE5" s="2"/>
      <c r="AGF5" s="2"/>
      <c r="AGG5" s="2"/>
      <c r="AGH5" s="2"/>
      <c r="AGI5" s="2"/>
      <c r="AGJ5" s="2"/>
      <c r="AGK5" s="2"/>
      <c r="AGL5" s="2"/>
      <c r="AGM5" s="2"/>
      <c r="AGN5" s="2"/>
      <c r="AGO5" s="2"/>
      <c r="AGP5" s="2"/>
      <c r="AGQ5" s="2"/>
      <c r="AGR5" s="2"/>
      <c r="AGS5" s="2"/>
      <c r="AGT5" s="2"/>
      <c r="AGU5" s="2"/>
      <c r="AGV5" s="2"/>
      <c r="AGW5" s="2"/>
      <c r="AGX5" s="2"/>
      <c r="AGY5" s="2"/>
      <c r="AGZ5" s="2"/>
      <c r="AHA5" s="2"/>
      <c r="AHB5" s="2"/>
      <c r="AHC5" s="2"/>
      <c r="AHD5" s="2"/>
      <c r="AHE5" s="2"/>
      <c r="AHF5" s="2"/>
      <c r="AHG5" s="2"/>
      <c r="AHH5" s="2"/>
      <c r="AHI5" s="2"/>
      <c r="AHJ5" s="2"/>
      <c r="AHK5" s="2"/>
      <c r="AHL5" s="2"/>
      <c r="AHM5" s="2"/>
      <c r="AHN5" s="2"/>
      <c r="AHO5" s="2"/>
      <c r="AHP5" s="2"/>
      <c r="AHQ5" s="2"/>
      <c r="AHR5" s="2"/>
      <c r="AHS5" s="2"/>
      <c r="AHT5" s="2"/>
      <c r="AHU5" s="2"/>
      <c r="AHV5" s="2"/>
      <c r="AHW5" s="2"/>
      <c r="AHX5" s="2"/>
      <c r="AHY5" s="2"/>
      <c r="AHZ5" s="2"/>
      <c r="AIA5" s="2"/>
      <c r="AIB5" s="2"/>
      <c r="AIC5" s="2"/>
      <c r="AID5" s="2"/>
      <c r="AIE5" s="2"/>
      <c r="AIF5" s="2"/>
      <c r="AIG5" s="2"/>
      <c r="AIH5" s="2"/>
      <c r="AII5" s="2"/>
      <c r="AIJ5" s="2"/>
      <c r="AIK5" s="2"/>
      <c r="AIL5" s="2"/>
      <c r="AIM5" s="2"/>
      <c r="AIN5" s="2"/>
      <c r="AIO5" s="2"/>
      <c r="AIP5" s="2"/>
      <c r="AIQ5" s="2"/>
      <c r="AIR5" s="2"/>
      <c r="AIS5" s="2"/>
      <c r="AIT5" s="2"/>
      <c r="AIU5" s="2"/>
      <c r="AIV5" s="2"/>
      <c r="AIW5" s="2"/>
      <c r="AIX5" s="2"/>
      <c r="AIY5" s="2"/>
      <c r="AIZ5" s="2"/>
      <c r="AJA5" s="2"/>
      <c r="AJB5" s="2"/>
      <c r="AJC5" s="2"/>
      <c r="AJD5" s="2"/>
      <c r="AJE5" s="2"/>
      <c r="AJF5" s="2"/>
      <c r="AJG5" s="2"/>
      <c r="AJH5" s="2"/>
      <c r="AJI5" s="2"/>
      <c r="AJJ5" s="2"/>
      <c r="AJK5" s="2"/>
      <c r="AJL5" s="2"/>
      <c r="AJM5" s="2"/>
      <c r="AJN5" s="2"/>
      <c r="AJO5" s="2"/>
      <c r="AJP5" s="2"/>
      <c r="AJQ5" s="2"/>
      <c r="AJR5" s="2"/>
      <c r="AJS5" s="2"/>
      <c r="AJT5" s="2"/>
      <c r="AJU5" s="2"/>
      <c r="AJV5" s="2"/>
      <c r="AJW5" s="2"/>
      <c r="AJX5" s="2"/>
      <c r="AJY5" s="2"/>
      <c r="AJZ5" s="2"/>
      <c r="AKA5" s="2"/>
      <c r="AKB5" s="2"/>
      <c r="AKC5" s="2"/>
      <c r="AKD5" s="2"/>
      <c r="AKE5" s="2"/>
      <c r="AKF5" s="2"/>
      <c r="AKG5" s="2"/>
      <c r="AKH5" s="2"/>
      <c r="AKI5" s="2"/>
      <c r="AKJ5" s="2"/>
      <c r="AKK5" s="2"/>
      <c r="AKL5" s="2"/>
      <c r="AKM5" s="2"/>
      <c r="AKN5" s="2"/>
      <c r="AKO5" s="2"/>
      <c r="AKP5" s="2"/>
      <c r="AKQ5" s="2"/>
      <c r="AKR5" s="2"/>
      <c r="AKS5" s="2"/>
      <c r="AKT5" s="2"/>
      <c r="AKU5" s="2"/>
      <c r="AKV5" s="2"/>
      <c r="AKW5" s="2"/>
      <c r="AKX5" s="2"/>
      <c r="AKY5" s="2"/>
      <c r="AKZ5" s="2"/>
      <c r="ALA5" s="2"/>
      <c r="ALB5" s="2"/>
      <c r="ALC5" s="2"/>
      <c r="ALD5" s="2"/>
      <c r="ALE5" s="2"/>
      <c r="ALF5" s="2"/>
      <c r="ALG5" s="2"/>
      <c r="ALH5" s="2"/>
      <c r="ALI5" s="2"/>
      <c r="ALJ5" s="2"/>
      <c r="ALK5" s="2"/>
      <c r="ALL5" s="2"/>
      <c r="ALM5" s="2"/>
      <c r="ALN5" s="2"/>
      <c r="ALO5" s="2"/>
      <c r="ALP5" s="2"/>
      <c r="ALQ5" s="2"/>
      <c r="ALR5" s="2"/>
      <c r="ALS5" s="2"/>
      <c r="ALT5" s="2"/>
      <c r="ALU5" s="2"/>
      <c r="ALV5" s="2"/>
      <c r="ALW5" s="2"/>
      <c r="ALX5" s="2"/>
      <c r="ALY5" s="2"/>
      <c r="ALZ5" s="2"/>
      <c r="AMA5" s="2"/>
      <c r="AMB5" s="2"/>
      <c r="AMC5" s="2"/>
      <c r="AMD5" s="2"/>
      <c r="AME5" s="2"/>
      <c r="AMF5" s="2"/>
      <c r="AMG5" s="2"/>
      <c r="AMH5" s="2"/>
      <c r="AMI5" s="2"/>
      <c r="AMJ5" s="2"/>
      <c r="AMK5" s="2"/>
      <c r="AML5" s="2"/>
      <c r="AMM5" s="2"/>
      <c r="AMN5" s="2"/>
      <c r="AMO5" s="2"/>
      <c r="AMP5" s="2"/>
      <c r="AMQ5" s="2"/>
      <c r="AMR5" s="2"/>
      <c r="AMS5" s="2"/>
      <c r="AMT5" s="2"/>
      <c r="AMU5" s="2"/>
      <c r="AMV5" s="2"/>
      <c r="AMW5" s="2"/>
      <c r="AMX5" s="2"/>
      <c r="AMY5" s="2"/>
      <c r="AMZ5" s="2"/>
      <c r="ANA5" s="2"/>
      <c r="ANB5" s="2"/>
      <c r="ANC5" s="2"/>
      <c r="AND5" s="2"/>
      <c r="ANE5" s="2"/>
      <c r="ANF5" s="2"/>
      <c r="ANG5" s="2"/>
      <c r="ANH5" s="2"/>
      <c r="ANI5" s="2"/>
      <c r="ANJ5" s="2"/>
      <c r="ANK5" s="2"/>
      <c r="ANL5" s="2"/>
      <c r="ANM5" s="2"/>
      <c r="ANN5" s="2"/>
      <c r="ANO5" s="2"/>
      <c r="ANP5" s="2"/>
      <c r="ANQ5" s="2"/>
      <c r="ANR5" s="2"/>
      <c r="ANS5" s="2"/>
      <c r="ANT5" s="2"/>
      <c r="ANU5" s="2"/>
      <c r="ANV5" s="2"/>
      <c r="ANW5" s="2"/>
      <c r="ANX5" s="2"/>
      <c r="ANY5" s="2"/>
      <c r="ANZ5" s="2"/>
      <c r="AOA5" s="2"/>
      <c r="AOB5" s="2"/>
      <c r="AOC5" s="2"/>
      <c r="AOD5" s="2"/>
      <c r="AOE5" s="2"/>
      <c r="AOF5" s="2"/>
      <c r="AOG5" s="2"/>
      <c r="AOH5" s="2"/>
      <c r="AOI5" s="2"/>
      <c r="AOJ5" s="2"/>
      <c r="AOK5" s="2"/>
      <c r="AOL5" s="2"/>
      <c r="AOM5" s="2"/>
      <c r="AON5" s="2"/>
      <c r="AOO5" s="2"/>
      <c r="AOP5" s="2"/>
      <c r="AOQ5" s="2"/>
      <c r="AOR5" s="2"/>
      <c r="AOS5" s="2"/>
      <c r="AOT5" s="2"/>
      <c r="AOU5" s="2"/>
      <c r="AOV5" s="2"/>
      <c r="AOW5" s="2"/>
      <c r="AOX5" s="2"/>
      <c r="AOY5" s="2"/>
      <c r="AOZ5" s="2"/>
      <c r="APA5" s="2"/>
      <c r="APB5" s="2"/>
      <c r="APC5" s="2"/>
      <c r="APD5" s="2"/>
      <c r="APE5" s="2"/>
      <c r="APF5" s="2"/>
      <c r="APG5" s="2"/>
      <c r="APH5" s="2"/>
      <c r="API5" s="2"/>
      <c r="APJ5" s="2"/>
      <c r="APK5" s="2"/>
      <c r="APL5" s="2"/>
      <c r="APM5" s="2"/>
      <c r="APN5" s="2"/>
      <c r="APO5" s="2"/>
      <c r="APP5" s="2"/>
      <c r="APQ5" s="2"/>
      <c r="APR5" s="2"/>
      <c r="APS5" s="2"/>
      <c r="APT5" s="2"/>
      <c r="APU5" s="2"/>
      <c r="APV5" s="2"/>
      <c r="APW5" s="2"/>
      <c r="APX5" s="2"/>
      <c r="APY5" s="2"/>
      <c r="APZ5" s="2"/>
      <c r="AQA5" s="2"/>
      <c r="AQB5" s="2"/>
      <c r="AQC5" s="2"/>
      <c r="AQD5" s="2"/>
      <c r="AQE5" s="2"/>
      <c r="AQF5" s="2"/>
      <c r="AQG5" s="2"/>
      <c r="AQH5" s="2"/>
      <c r="AQI5" s="2"/>
      <c r="AQJ5" s="2"/>
      <c r="AQK5" s="2"/>
      <c r="AQL5" s="2"/>
      <c r="AQM5" s="2"/>
      <c r="AQN5" s="2"/>
      <c r="AQO5" s="2"/>
      <c r="AQP5" s="2"/>
      <c r="AQQ5" s="2"/>
      <c r="AQR5" s="2"/>
      <c r="AQS5" s="2"/>
      <c r="AQT5" s="2"/>
      <c r="AQU5" s="2"/>
      <c r="AQV5" s="2"/>
      <c r="AQW5" s="2"/>
      <c r="AQX5" s="2"/>
      <c r="AQY5" s="2"/>
      <c r="AQZ5" s="2"/>
      <c r="ARA5" s="2"/>
      <c r="ARB5" s="2"/>
      <c r="ARC5" s="2"/>
      <c r="ARD5" s="2"/>
      <c r="ARE5" s="2"/>
      <c r="ARF5" s="2"/>
      <c r="ARG5" s="2"/>
      <c r="ARH5" s="2"/>
      <c r="ARI5" s="2"/>
      <c r="ARJ5" s="2"/>
      <c r="ARK5" s="2"/>
      <c r="ARL5" s="2"/>
      <c r="ARM5" s="2"/>
      <c r="ARN5" s="2"/>
      <c r="ARO5" s="2"/>
      <c r="ARP5" s="2"/>
      <c r="ARQ5" s="2"/>
      <c r="ARR5" s="2"/>
      <c r="ARS5" s="2"/>
      <c r="ART5" s="2"/>
      <c r="ARU5" s="2"/>
      <c r="ARV5" s="2"/>
      <c r="ARW5" s="2"/>
      <c r="ARX5" s="2"/>
      <c r="ARY5" s="2"/>
      <c r="ARZ5" s="2"/>
      <c r="ASA5" s="2"/>
      <c r="ASB5" s="2"/>
      <c r="ASC5" s="2"/>
      <c r="ASD5" s="2"/>
      <c r="ASE5" s="2"/>
      <c r="ASF5" s="2"/>
      <c r="ASG5" s="2"/>
      <c r="ASH5" s="2"/>
      <c r="ASI5" s="2"/>
      <c r="ASJ5" s="2"/>
      <c r="ASK5" s="2"/>
      <c r="ASL5" s="2"/>
      <c r="ASM5" s="2"/>
      <c r="ASN5" s="2"/>
      <c r="ASO5" s="2"/>
      <c r="ASP5" s="2"/>
      <c r="ASQ5" s="2"/>
      <c r="ASR5" s="2"/>
      <c r="ASS5" s="2"/>
      <c r="AST5" s="2"/>
      <c r="ASU5" s="2"/>
      <c r="ASV5" s="2"/>
      <c r="ASW5" s="2"/>
      <c r="ASX5" s="2"/>
      <c r="ASY5" s="2"/>
      <c r="ASZ5" s="2"/>
      <c r="ATA5" s="2"/>
      <c r="ATB5" s="2"/>
      <c r="ATC5" s="2"/>
      <c r="ATD5" s="2"/>
      <c r="ATE5" s="2"/>
      <c r="ATF5" s="2"/>
      <c r="ATG5" s="2"/>
      <c r="ATH5" s="2"/>
      <c r="ATI5" s="2"/>
      <c r="ATJ5" s="2"/>
      <c r="ATK5" s="2"/>
      <c r="ATL5" s="2"/>
      <c r="ATM5" s="2"/>
      <c r="ATN5" s="2"/>
      <c r="ATO5" s="2"/>
      <c r="ATP5" s="2"/>
      <c r="ATQ5" s="2"/>
      <c r="ATR5" s="2"/>
      <c r="ATS5" s="2"/>
      <c r="ATT5" s="2"/>
      <c r="ATU5" s="2"/>
      <c r="ATV5" s="2"/>
      <c r="ATW5" s="2"/>
      <c r="ATX5" s="2"/>
      <c r="ATY5" s="2"/>
      <c r="ATZ5" s="2"/>
      <c r="AUA5" s="2"/>
      <c r="AUB5" s="2"/>
      <c r="AUC5" s="2"/>
      <c r="AUD5" s="2"/>
      <c r="AUE5" s="2"/>
      <c r="AUF5" s="2"/>
      <c r="AUG5" s="2"/>
      <c r="AUH5" s="2"/>
      <c r="AUI5" s="2"/>
      <c r="AUJ5" s="2"/>
      <c r="AUK5" s="2"/>
      <c r="AUL5" s="2"/>
      <c r="AUM5" s="2"/>
      <c r="AUN5" s="2"/>
      <c r="AUO5" s="2"/>
      <c r="AUP5" s="2"/>
      <c r="AUQ5" s="2"/>
      <c r="AUR5" s="2"/>
      <c r="AUS5" s="2"/>
      <c r="AUT5" s="2"/>
      <c r="AUU5" s="2"/>
      <c r="AUV5" s="2"/>
      <c r="AUW5" s="2"/>
      <c r="AUX5" s="2"/>
      <c r="AUY5" s="2"/>
      <c r="AUZ5" s="2"/>
      <c r="AVA5" s="2"/>
      <c r="AVB5" s="2"/>
      <c r="AVC5" s="2"/>
      <c r="AVD5" s="2"/>
      <c r="AVE5" s="2"/>
      <c r="AVF5" s="2"/>
      <c r="AVG5" s="2"/>
      <c r="AVH5" s="2"/>
      <c r="AVI5" s="2"/>
      <c r="AVJ5" s="2"/>
      <c r="AVK5" s="2"/>
      <c r="AVL5" s="2"/>
      <c r="AVM5" s="2"/>
      <c r="AVN5" s="2"/>
      <c r="AVO5" s="2"/>
      <c r="AVP5" s="2"/>
      <c r="AVQ5" s="2"/>
      <c r="AVR5" s="2"/>
      <c r="AVS5" s="2"/>
      <c r="AVT5" s="2"/>
      <c r="AVU5" s="2"/>
      <c r="AVV5" s="2"/>
      <c r="AVW5" s="2"/>
      <c r="AVX5" s="2"/>
      <c r="AVY5" s="2"/>
      <c r="AVZ5" s="2"/>
      <c r="AWA5" s="2"/>
      <c r="AWB5" s="2"/>
      <c r="AWC5" s="2"/>
      <c r="AWD5" s="2"/>
      <c r="AWE5" s="2"/>
      <c r="AWF5" s="2"/>
      <c r="AWG5" s="2"/>
      <c r="AWH5" s="2"/>
      <c r="AWI5" s="2"/>
      <c r="AWJ5" s="2"/>
      <c r="AWK5" s="2"/>
      <c r="AWL5" s="2"/>
      <c r="AWM5" s="2"/>
      <c r="AWN5" s="2"/>
      <c r="AWO5" s="2"/>
      <c r="AWP5" s="2"/>
      <c r="AWQ5" s="2"/>
      <c r="AWR5" s="2"/>
      <c r="AWS5" s="2"/>
      <c r="AWT5" s="2"/>
      <c r="AWU5" s="2"/>
      <c r="AWV5" s="2"/>
      <c r="AWW5" s="2"/>
      <c r="AWX5" s="2"/>
      <c r="AWY5" s="2"/>
      <c r="AWZ5" s="2"/>
      <c r="AXA5" s="2"/>
      <c r="AXB5" s="2"/>
      <c r="AXC5" s="2"/>
      <c r="AXD5" s="2"/>
      <c r="AXE5" s="2"/>
      <c r="AXF5" s="2"/>
      <c r="AXG5" s="2"/>
      <c r="AXH5" s="2"/>
      <c r="AXI5" s="2"/>
      <c r="AXJ5" s="2"/>
      <c r="AXK5" s="2"/>
      <c r="AXL5" s="2"/>
      <c r="AXM5" s="2"/>
      <c r="AXN5" s="2"/>
      <c r="AXO5" s="2"/>
      <c r="AXP5" s="2"/>
      <c r="AXQ5" s="2"/>
      <c r="AXR5" s="2"/>
      <c r="AXS5" s="2"/>
      <c r="AXT5" s="2"/>
      <c r="AXU5" s="2"/>
      <c r="AXV5" s="2"/>
      <c r="AXW5" s="2"/>
      <c r="AXX5" s="2"/>
      <c r="AXY5" s="2"/>
      <c r="AXZ5" s="2"/>
      <c r="AYA5" s="2"/>
      <c r="AYB5" s="2"/>
      <c r="AYC5" s="2"/>
      <c r="AYD5" s="2"/>
      <c r="AYE5" s="2"/>
      <c r="AYF5" s="2"/>
      <c r="AYG5" s="2"/>
      <c r="AYH5" s="2"/>
      <c r="AYI5" s="2"/>
      <c r="AYJ5" s="2"/>
      <c r="AYK5" s="2"/>
      <c r="AYL5" s="2"/>
      <c r="AYM5" s="2"/>
      <c r="AYN5" s="2"/>
      <c r="AYO5" s="2"/>
      <c r="AYP5" s="2"/>
      <c r="AYQ5" s="2"/>
      <c r="AYR5" s="2"/>
      <c r="AYS5" s="2"/>
      <c r="AYT5" s="2"/>
      <c r="AYU5" s="2"/>
      <c r="AYV5" s="2"/>
      <c r="AYW5" s="2"/>
      <c r="AYX5" s="2"/>
      <c r="AYY5" s="2"/>
      <c r="AYZ5" s="2"/>
      <c r="AZA5" s="2"/>
      <c r="AZB5" s="2"/>
      <c r="AZC5" s="2"/>
      <c r="AZD5" s="2"/>
      <c r="AZE5" s="2"/>
      <c r="AZF5" s="2"/>
      <c r="AZG5" s="2"/>
      <c r="AZH5" s="2"/>
      <c r="AZI5" s="2"/>
      <c r="AZJ5" s="2"/>
      <c r="AZK5" s="2"/>
      <c r="AZL5" s="2"/>
      <c r="AZM5" s="2"/>
      <c r="AZN5" s="2"/>
      <c r="AZO5" s="2"/>
      <c r="AZP5" s="2"/>
      <c r="AZQ5" s="2"/>
      <c r="AZR5" s="2"/>
      <c r="AZS5" s="2"/>
      <c r="AZT5" s="2"/>
      <c r="AZU5" s="2"/>
      <c r="AZV5" s="2"/>
      <c r="AZW5" s="2"/>
      <c r="AZX5" s="2"/>
      <c r="AZY5" s="2"/>
      <c r="AZZ5" s="2"/>
      <c r="BAA5" s="2"/>
      <c r="BAB5" s="2"/>
      <c r="BAC5" s="2"/>
      <c r="BAD5" s="2"/>
      <c r="BAE5" s="2"/>
      <c r="BAF5" s="2"/>
      <c r="BAG5" s="2"/>
      <c r="BAH5" s="2"/>
      <c r="BAI5" s="2"/>
      <c r="BAJ5" s="2"/>
      <c r="BAK5" s="2"/>
      <c r="BAL5" s="2"/>
      <c r="BAM5" s="2"/>
      <c r="BAN5" s="2"/>
      <c r="BAO5" s="2"/>
      <c r="BAP5" s="2"/>
      <c r="BAQ5" s="2"/>
      <c r="BAR5" s="2"/>
      <c r="BAS5" s="2"/>
      <c r="BAT5" s="2"/>
      <c r="BAU5" s="2"/>
      <c r="BAV5" s="2"/>
      <c r="BAW5" s="2"/>
      <c r="BAX5" s="2"/>
      <c r="BAY5" s="2"/>
      <c r="BAZ5" s="2"/>
      <c r="BBA5" s="2"/>
      <c r="BBB5" s="2"/>
      <c r="BBC5" s="2"/>
      <c r="BBD5" s="2"/>
      <c r="BBE5" s="2"/>
      <c r="BBF5" s="2"/>
      <c r="BBG5" s="2"/>
      <c r="BBH5" s="2"/>
      <c r="BBI5" s="2"/>
      <c r="BBJ5" s="2"/>
      <c r="BBK5" s="2"/>
      <c r="BBL5" s="2"/>
      <c r="BBM5" s="2"/>
      <c r="BBN5" s="2"/>
      <c r="BBO5" s="2"/>
      <c r="BBP5" s="2"/>
      <c r="BBQ5" s="2"/>
      <c r="BBR5" s="2"/>
      <c r="BBS5" s="2"/>
      <c r="BBT5" s="2"/>
      <c r="BBU5" s="2"/>
      <c r="BBV5" s="2"/>
      <c r="BBW5" s="2"/>
      <c r="BBX5" s="2"/>
      <c r="BBY5" s="2"/>
      <c r="BBZ5" s="2"/>
      <c r="BCA5" s="2"/>
      <c r="BCB5" s="2"/>
      <c r="BCC5" s="2"/>
      <c r="BCD5" s="2"/>
      <c r="BCE5" s="2"/>
      <c r="BCF5" s="2"/>
      <c r="BCG5" s="2"/>
      <c r="BCH5" s="2"/>
      <c r="BCI5" s="2"/>
      <c r="BCJ5" s="2"/>
      <c r="BCK5" s="2"/>
      <c r="BCL5" s="2"/>
      <c r="BCM5" s="2"/>
      <c r="BCN5" s="2"/>
      <c r="BCO5" s="2"/>
      <c r="BCP5" s="2"/>
      <c r="BCQ5" s="2"/>
      <c r="BCR5" s="2"/>
      <c r="BCS5" s="2"/>
      <c r="BCT5" s="2"/>
      <c r="BCU5" s="2"/>
      <c r="BCV5" s="2"/>
      <c r="BCW5" s="2"/>
      <c r="BCX5" s="2"/>
      <c r="BCY5" s="2"/>
      <c r="BCZ5" s="2"/>
      <c r="BDA5" s="2"/>
      <c r="BDB5" s="2"/>
      <c r="BDC5" s="2"/>
      <c r="BDD5" s="2"/>
      <c r="BDE5" s="2"/>
      <c r="BDF5" s="2"/>
      <c r="BDG5" s="2"/>
      <c r="BDH5" s="2"/>
      <c r="BDI5" s="2"/>
      <c r="BDJ5" s="2"/>
      <c r="BDK5" s="2"/>
      <c r="BDL5" s="2"/>
      <c r="BDM5" s="2"/>
      <c r="BDN5" s="2"/>
      <c r="BDO5" s="2"/>
      <c r="BDP5" s="2"/>
      <c r="BDQ5" s="2"/>
      <c r="BDR5" s="2"/>
      <c r="BDS5" s="2"/>
      <c r="BDT5" s="2"/>
      <c r="BDU5" s="2"/>
      <c r="BDV5" s="2"/>
      <c r="BDW5" s="2"/>
      <c r="BDX5" s="2"/>
      <c r="BDY5" s="2"/>
      <c r="BDZ5" s="2"/>
      <c r="BEA5" s="2"/>
      <c r="BEB5" s="2"/>
      <c r="BEC5" s="2"/>
      <c r="BED5" s="2"/>
      <c r="BEE5" s="2"/>
      <c r="BEF5" s="2"/>
      <c r="BEG5" s="2"/>
      <c r="BEH5" s="2"/>
      <c r="BEI5" s="2"/>
      <c r="BEJ5" s="2"/>
      <c r="BEK5" s="2"/>
      <c r="BEL5" s="2"/>
      <c r="BEM5" s="2"/>
      <c r="BEN5" s="2"/>
      <c r="BEO5" s="2"/>
      <c r="BEP5" s="2"/>
      <c r="BEQ5" s="2"/>
      <c r="BER5" s="2"/>
      <c r="BES5" s="2"/>
      <c r="BET5" s="2"/>
      <c r="BEU5" s="2"/>
      <c r="BEV5" s="2"/>
      <c r="BEW5" s="2"/>
      <c r="BEX5" s="2"/>
      <c r="BEY5" s="2"/>
      <c r="BEZ5" s="2"/>
      <c r="BFA5" s="2"/>
      <c r="BFB5" s="2"/>
      <c r="BFC5" s="2"/>
      <c r="BFD5" s="2"/>
      <c r="BFE5" s="2"/>
      <c r="BFF5" s="2"/>
      <c r="BFG5" s="2"/>
      <c r="BFH5" s="2"/>
      <c r="BFI5" s="2"/>
      <c r="BFJ5" s="2"/>
      <c r="BFK5" s="2"/>
      <c r="BFL5" s="2"/>
      <c r="BFM5" s="2"/>
      <c r="BFN5" s="2"/>
      <c r="BFO5" s="2"/>
      <c r="BFP5" s="2"/>
      <c r="BFQ5" s="2"/>
      <c r="BFR5" s="2"/>
      <c r="BFS5" s="2"/>
      <c r="BFT5" s="2"/>
      <c r="BFU5" s="2"/>
      <c r="BFV5" s="2"/>
      <c r="BFW5" s="2"/>
      <c r="BFX5" s="2"/>
      <c r="BFY5" s="2"/>
      <c r="BFZ5" s="2"/>
      <c r="BGA5" s="2"/>
      <c r="BGB5" s="2"/>
      <c r="BGC5" s="2"/>
      <c r="BGD5" s="2"/>
      <c r="BGE5" s="2"/>
      <c r="BGF5" s="2"/>
      <c r="BGG5" s="2"/>
      <c r="BGH5" s="2"/>
      <c r="BGI5" s="2"/>
      <c r="BGJ5" s="2"/>
      <c r="BGK5" s="2"/>
      <c r="BGL5" s="2"/>
      <c r="BGM5" s="2"/>
      <c r="BGN5" s="2"/>
      <c r="BGO5" s="2"/>
      <c r="BGP5" s="2"/>
      <c r="BGQ5" s="2"/>
      <c r="BGR5" s="2"/>
      <c r="BGS5" s="2"/>
      <c r="BGT5" s="2"/>
      <c r="BGU5" s="2"/>
      <c r="BGV5" s="2"/>
      <c r="BGW5" s="2"/>
      <c r="BGX5" s="2"/>
      <c r="BGY5" s="2"/>
      <c r="BGZ5" s="2"/>
      <c r="BHA5" s="2"/>
      <c r="BHB5" s="2"/>
      <c r="BHC5" s="2"/>
      <c r="BHD5" s="2"/>
      <c r="BHE5" s="2"/>
      <c r="BHF5" s="2"/>
      <c r="BHG5" s="2"/>
      <c r="BHH5" s="2"/>
      <c r="BHI5" s="2"/>
    </row>
    <row r="6" spans="1:1569" s="21" customFormat="1" ht="45" customHeight="1">
      <c r="A6" s="47"/>
      <c r="B6" s="655" t="s">
        <v>107</v>
      </c>
      <c r="C6" s="705" t="s">
        <v>176</v>
      </c>
      <c r="D6" s="705"/>
      <c r="E6" s="705"/>
      <c r="F6" s="705"/>
      <c r="G6" s="42"/>
      <c r="H6" s="46"/>
      <c r="I6" s="2"/>
      <c r="J6" s="2"/>
      <c r="K6" s="2"/>
      <c r="L6" s="2"/>
      <c r="M6" s="2"/>
      <c r="N6" s="2"/>
      <c r="O6" s="2"/>
      <c r="P6" s="2"/>
      <c r="Q6" s="2"/>
      <c r="R6" s="2"/>
      <c r="S6" s="2"/>
      <c r="T6" s="2"/>
      <c r="U6" s="2"/>
      <c r="V6" s="2"/>
      <c r="W6" s="1"/>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c r="IW6" s="2"/>
      <c r="IX6" s="2"/>
      <c r="IY6" s="2"/>
      <c r="IZ6" s="2"/>
      <c r="JA6" s="2"/>
      <c r="JB6" s="2"/>
      <c r="JC6" s="2"/>
      <c r="JD6" s="2"/>
      <c r="JE6" s="2"/>
      <c r="JF6" s="2"/>
      <c r="JG6" s="2"/>
      <c r="JH6" s="2"/>
      <c r="JI6" s="2"/>
      <c r="JJ6" s="2"/>
      <c r="JK6" s="2"/>
      <c r="JL6" s="2"/>
      <c r="JM6" s="2"/>
      <c r="JN6" s="2"/>
      <c r="JO6" s="2"/>
      <c r="JP6" s="2"/>
      <c r="JQ6" s="2"/>
      <c r="JR6" s="2"/>
      <c r="JS6" s="2"/>
      <c r="JT6" s="2"/>
      <c r="JU6" s="2"/>
      <c r="JV6" s="2"/>
      <c r="JW6" s="2"/>
      <c r="JX6" s="2"/>
      <c r="JY6" s="2"/>
      <c r="JZ6" s="2"/>
      <c r="KA6" s="2"/>
      <c r="KB6" s="2"/>
      <c r="KC6" s="2"/>
      <c r="KD6" s="2"/>
      <c r="KE6" s="2"/>
      <c r="KF6" s="2"/>
      <c r="KG6" s="2"/>
      <c r="KH6" s="2"/>
      <c r="KI6" s="2"/>
      <c r="KJ6" s="2"/>
      <c r="KK6" s="2"/>
      <c r="KL6" s="2"/>
      <c r="KM6" s="2"/>
      <c r="KN6" s="2"/>
      <c r="KO6" s="2"/>
      <c r="KP6" s="2"/>
      <c r="KQ6" s="2"/>
      <c r="KR6" s="2"/>
      <c r="KS6" s="2"/>
      <c r="KT6" s="2"/>
      <c r="KU6" s="2"/>
      <c r="KV6" s="2"/>
      <c r="KW6" s="2"/>
      <c r="KX6" s="2"/>
      <c r="KY6" s="2"/>
      <c r="KZ6" s="2"/>
      <c r="LA6" s="2"/>
      <c r="LB6" s="2"/>
      <c r="LC6" s="2"/>
      <c r="LD6" s="2"/>
      <c r="LE6" s="2"/>
      <c r="LF6" s="2"/>
      <c r="LG6" s="2"/>
      <c r="LH6" s="2"/>
      <c r="LI6" s="2"/>
      <c r="LJ6" s="2"/>
      <c r="LK6" s="2"/>
      <c r="LL6" s="2"/>
      <c r="LM6" s="2"/>
      <c r="LN6" s="2"/>
      <c r="LO6" s="2"/>
      <c r="LP6" s="2"/>
      <c r="LQ6" s="2"/>
      <c r="LR6" s="2"/>
      <c r="LS6" s="2"/>
      <c r="LT6" s="2"/>
      <c r="LU6" s="2"/>
      <c r="LV6" s="2"/>
      <c r="LW6" s="2"/>
      <c r="LX6" s="2"/>
      <c r="LY6" s="2"/>
      <c r="LZ6" s="2"/>
      <c r="MA6" s="2"/>
      <c r="MB6" s="2"/>
      <c r="MC6" s="2"/>
      <c r="MD6" s="2"/>
      <c r="ME6" s="2"/>
      <c r="MF6" s="2"/>
      <c r="MG6" s="2"/>
      <c r="MH6" s="2"/>
      <c r="MI6" s="2"/>
      <c r="MJ6" s="2"/>
      <c r="MK6" s="2"/>
      <c r="ML6" s="2"/>
      <c r="MM6" s="2"/>
      <c r="MN6" s="2"/>
      <c r="MO6" s="2"/>
      <c r="MP6" s="2"/>
      <c r="MQ6" s="2"/>
      <c r="MR6" s="2"/>
      <c r="MS6" s="2"/>
      <c r="MT6" s="2"/>
      <c r="MU6" s="2"/>
      <c r="MV6" s="2"/>
      <c r="MW6" s="2"/>
      <c r="MX6" s="2"/>
      <c r="MY6" s="2"/>
      <c r="MZ6" s="2"/>
      <c r="NA6" s="2"/>
      <c r="NB6" s="2"/>
      <c r="NC6" s="2"/>
      <c r="ND6" s="2"/>
      <c r="NE6" s="2"/>
      <c r="NF6" s="2"/>
      <c r="NG6" s="2"/>
      <c r="NH6" s="2"/>
      <c r="NI6" s="2"/>
      <c r="NJ6" s="2"/>
      <c r="NK6" s="2"/>
      <c r="NL6" s="2"/>
      <c r="NM6" s="2"/>
      <c r="NN6" s="2"/>
      <c r="NO6" s="2"/>
      <c r="NP6" s="2"/>
      <c r="NQ6" s="2"/>
      <c r="NR6" s="2"/>
      <c r="NS6" s="2"/>
      <c r="NT6" s="2"/>
      <c r="NU6" s="2"/>
      <c r="NV6" s="2"/>
      <c r="NW6" s="2"/>
      <c r="NX6" s="2"/>
      <c r="NY6" s="2"/>
      <c r="NZ6" s="2"/>
      <c r="OA6" s="2"/>
      <c r="OB6" s="2"/>
      <c r="OC6" s="2"/>
      <c r="OD6" s="2"/>
      <c r="OE6" s="2"/>
      <c r="OF6" s="2"/>
      <c r="OG6" s="2"/>
      <c r="OH6" s="2"/>
      <c r="OI6" s="2"/>
      <c r="OJ6" s="2"/>
      <c r="OK6" s="2"/>
      <c r="OL6" s="2"/>
      <c r="OM6" s="2"/>
      <c r="ON6" s="2"/>
      <c r="OO6" s="2"/>
      <c r="OP6" s="2"/>
      <c r="OQ6" s="2"/>
      <c r="OR6" s="2"/>
      <c r="OS6" s="2"/>
      <c r="OT6" s="2"/>
      <c r="OU6" s="2"/>
      <c r="OV6" s="2"/>
      <c r="OW6" s="2"/>
      <c r="OX6" s="2"/>
      <c r="OY6" s="2"/>
      <c r="OZ6" s="2"/>
      <c r="PA6" s="2"/>
      <c r="PB6" s="2"/>
      <c r="PC6" s="2"/>
      <c r="PD6" s="2"/>
      <c r="PE6" s="2"/>
      <c r="PF6" s="2"/>
      <c r="PG6" s="2"/>
      <c r="PH6" s="2"/>
      <c r="PI6" s="2"/>
      <c r="PJ6" s="2"/>
      <c r="PK6" s="2"/>
      <c r="PL6" s="2"/>
      <c r="PM6" s="2"/>
      <c r="PN6" s="2"/>
      <c r="PO6" s="2"/>
      <c r="PP6" s="2"/>
      <c r="PQ6" s="2"/>
      <c r="PR6" s="2"/>
      <c r="PS6" s="2"/>
      <c r="PT6" s="2"/>
      <c r="PU6" s="2"/>
      <c r="PV6" s="2"/>
      <c r="PW6" s="2"/>
      <c r="PX6" s="2"/>
      <c r="PY6" s="2"/>
      <c r="PZ6" s="2"/>
      <c r="QA6" s="2"/>
      <c r="QB6" s="2"/>
      <c r="QC6" s="2"/>
      <c r="QD6" s="2"/>
      <c r="QE6" s="2"/>
      <c r="QF6" s="2"/>
      <c r="QG6" s="2"/>
      <c r="QH6" s="2"/>
      <c r="QI6" s="2"/>
      <c r="QJ6" s="2"/>
      <c r="QK6" s="2"/>
      <c r="QL6" s="2"/>
      <c r="QM6" s="2"/>
      <c r="QN6" s="2"/>
      <c r="QO6" s="2"/>
      <c r="QP6" s="2"/>
      <c r="QQ6" s="2"/>
      <c r="QR6" s="2"/>
      <c r="QS6" s="2"/>
      <c r="QT6" s="2"/>
      <c r="QU6" s="2"/>
      <c r="QV6" s="2"/>
      <c r="QW6" s="2"/>
      <c r="QX6" s="2"/>
      <c r="QY6" s="2"/>
      <c r="QZ6" s="2"/>
      <c r="RA6" s="2"/>
      <c r="RB6" s="2"/>
      <c r="RC6" s="2"/>
      <c r="RD6" s="2"/>
      <c r="RE6" s="2"/>
      <c r="RF6" s="2"/>
      <c r="RG6" s="2"/>
      <c r="RH6" s="2"/>
      <c r="RI6" s="2"/>
      <c r="RJ6" s="2"/>
      <c r="RK6" s="2"/>
      <c r="RL6" s="2"/>
      <c r="RM6" s="2"/>
      <c r="RN6" s="2"/>
      <c r="RO6" s="2"/>
      <c r="RP6" s="2"/>
      <c r="RQ6" s="2"/>
      <c r="RR6" s="2"/>
      <c r="RS6" s="2"/>
      <c r="RT6" s="2"/>
      <c r="RU6" s="2"/>
      <c r="RV6" s="2"/>
      <c r="RW6" s="2"/>
      <c r="RX6" s="2"/>
      <c r="RY6" s="2"/>
      <c r="RZ6" s="2"/>
      <c r="SA6" s="2"/>
      <c r="SB6" s="2"/>
      <c r="SC6" s="2"/>
      <c r="SD6" s="2"/>
      <c r="SE6" s="2"/>
      <c r="SF6" s="2"/>
      <c r="SG6" s="2"/>
      <c r="SH6" s="2"/>
      <c r="SI6" s="2"/>
      <c r="SJ6" s="2"/>
      <c r="SK6" s="2"/>
      <c r="SL6" s="2"/>
      <c r="SM6" s="2"/>
      <c r="SN6" s="2"/>
      <c r="SO6" s="2"/>
      <c r="SP6" s="2"/>
      <c r="SQ6" s="2"/>
      <c r="SR6" s="2"/>
      <c r="SS6" s="2"/>
      <c r="ST6" s="2"/>
      <c r="SU6" s="2"/>
      <c r="SV6" s="2"/>
      <c r="SW6" s="2"/>
      <c r="SX6" s="2"/>
      <c r="SY6" s="2"/>
      <c r="SZ6" s="2"/>
      <c r="TA6" s="2"/>
      <c r="TB6" s="2"/>
      <c r="TC6" s="2"/>
      <c r="TD6" s="2"/>
      <c r="TE6" s="2"/>
      <c r="TF6" s="2"/>
      <c r="TG6" s="2"/>
      <c r="TH6" s="2"/>
      <c r="TI6" s="2"/>
      <c r="TJ6" s="2"/>
      <c r="TK6" s="2"/>
      <c r="TL6" s="2"/>
      <c r="TM6" s="2"/>
      <c r="TN6" s="2"/>
      <c r="TO6" s="2"/>
      <c r="TP6" s="2"/>
      <c r="TQ6" s="2"/>
      <c r="TR6" s="2"/>
      <c r="TS6" s="2"/>
      <c r="TT6" s="2"/>
      <c r="TU6" s="2"/>
      <c r="TV6" s="2"/>
      <c r="TW6" s="2"/>
      <c r="TX6" s="2"/>
      <c r="TY6" s="2"/>
      <c r="TZ6" s="2"/>
      <c r="UA6" s="2"/>
      <c r="UB6" s="2"/>
      <c r="UC6" s="2"/>
      <c r="UD6" s="2"/>
      <c r="UE6" s="2"/>
      <c r="UF6" s="2"/>
      <c r="UG6" s="2"/>
      <c r="UH6" s="2"/>
      <c r="UI6" s="2"/>
      <c r="UJ6" s="2"/>
      <c r="UK6" s="2"/>
      <c r="UL6" s="2"/>
      <c r="UM6" s="2"/>
      <c r="UN6" s="2"/>
      <c r="UO6" s="2"/>
      <c r="UP6" s="2"/>
      <c r="UQ6" s="2"/>
      <c r="UR6" s="2"/>
      <c r="US6" s="2"/>
      <c r="UT6" s="2"/>
      <c r="UU6" s="2"/>
      <c r="UV6" s="2"/>
      <c r="UW6" s="2"/>
      <c r="UX6" s="2"/>
      <c r="UY6" s="2"/>
      <c r="UZ6" s="2"/>
      <c r="VA6" s="2"/>
      <c r="VB6" s="2"/>
      <c r="VC6" s="2"/>
      <c r="VD6" s="2"/>
      <c r="VE6" s="2"/>
      <c r="VF6" s="2"/>
      <c r="VG6" s="2"/>
      <c r="VH6" s="2"/>
      <c r="VI6" s="2"/>
      <c r="VJ6" s="2"/>
      <c r="VK6" s="2"/>
      <c r="VL6" s="2"/>
      <c r="VM6" s="2"/>
      <c r="VN6" s="2"/>
      <c r="VO6" s="2"/>
      <c r="VP6" s="2"/>
      <c r="VQ6" s="2"/>
      <c r="VR6" s="2"/>
      <c r="VS6" s="2"/>
      <c r="VT6" s="2"/>
      <c r="VU6" s="2"/>
      <c r="VV6" s="2"/>
      <c r="VW6" s="2"/>
      <c r="VX6" s="2"/>
      <c r="VY6" s="2"/>
      <c r="VZ6" s="2"/>
      <c r="WA6" s="2"/>
      <c r="WB6" s="2"/>
      <c r="WC6" s="2"/>
      <c r="WD6" s="2"/>
      <c r="WE6" s="2"/>
      <c r="WF6" s="2"/>
      <c r="WG6" s="2"/>
      <c r="WH6" s="2"/>
      <c r="WI6" s="2"/>
      <c r="WJ6" s="2"/>
      <c r="WK6" s="2"/>
      <c r="WL6" s="2"/>
      <c r="WM6" s="2"/>
      <c r="WN6" s="2"/>
      <c r="WO6" s="2"/>
      <c r="WP6" s="2"/>
      <c r="WQ6" s="2"/>
      <c r="WR6" s="2"/>
      <c r="WS6" s="2"/>
      <c r="WT6" s="2"/>
      <c r="WU6" s="2"/>
      <c r="WV6" s="2"/>
      <c r="WW6" s="2"/>
      <c r="WX6" s="2"/>
      <c r="WY6" s="2"/>
      <c r="WZ6" s="2"/>
      <c r="XA6" s="2"/>
      <c r="XB6" s="2"/>
      <c r="XC6" s="2"/>
      <c r="XD6" s="2"/>
      <c r="XE6" s="2"/>
      <c r="XF6" s="2"/>
      <c r="XG6" s="2"/>
      <c r="XH6" s="2"/>
      <c r="XI6" s="2"/>
      <c r="XJ6" s="2"/>
      <c r="XK6" s="2"/>
      <c r="XL6" s="2"/>
      <c r="XM6" s="2"/>
      <c r="XN6" s="2"/>
      <c r="XO6" s="2"/>
      <c r="XP6" s="2"/>
      <c r="XQ6" s="2"/>
      <c r="XR6" s="2"/>
      <c r="XS6" s="2"/>
      <c r="XT6" s="2"/>
      <c r="XU6" s="2"/>
      <c r="XV6" s="2"/>
      <c r="XW6" s="2"/>
      <c r="XX6" s="2"/>
      <c r="XY6" s="2"/>
      <c r="XZ6" s="2"/>
      <c r="YA6" s="2"/>
      <c r="YB6" s="2"/>
      <c r="YC6" s="2"/>
      <c r="YD6" s="2"/>
      <c r="YE6" s="2"/>
      <c r="YF6" s="2"/>
      <c r="YG6" s="2"/>
      <c r="YH6" s="2"/>
      <c r="YI6" s="2"/>
      <c r="YJ6" s="2"/>
      <c r="YK6" s="2"/>
      <c r="YL6" s="2"/>
      <c r="YM6" s="2"/>
      <c r="YN6" s="2"/>
      <c r="YO6" s="2"/>
      <c r="YP6" s="2"/>
      <c r="YQ6" s="2"/>
      <c r="YR6" s="2"/>
      <c r="YS6" s="2"/>
      <c r="YT6" s="2"/>
      <c r="YU6" s="2"/>
      <c r="YV6" s="2"/>
      <c r="YW6" s="2"/>
      <c r="YX6" s="2"/>
      <c r="YY6" s="2"/>
      <c r="YZ6" s="2"/>
      <c r="ZA6" s="2"/>
      <c r="ZB6" s="2"/>
      <c r="ZC6" s="2"/>
      <c r="ZD6" s="2"/>
      <c r="ZE6" s="2"/>
      <c r="ZF6" s="2"/>
      <c r="ZG6" s="2"/>
      <c r="ZH6" s="2"/>
      <c r="ZI6" s="2"/>
      <c r="ZJ6" s="2"/>
      <c r="ZK6" s="2"/>
      <c r="ZL6" s="2"/>
      <c r="ZM6" s="2"/>
      <c r="ZN6" s="2"/>
      <c r="ZO6" s="2"/>
      <c r="ZP6" s="2"/>
      <c r="ZQ6" s="2"/>
      <c r="ZR6" s="2"/>
      <c r="ZS6" s="2"/>
      <c r="ZT6" s="2"/>
      <c r="ZU6" s="2"/>
      <c r="ZV6" s="2"/>
      <c r="ZW6" s="2"/>
      <c r="ZX6" s="2"/>
      <c r="ZY6" s="2"/>
      <c r="ZZ6" s="2"/>
      <c r="AAA6" s="2"/>
      <c r="AAB6" s="2"/>
      <c r="AAC6" s="2"/>
      <c r="AAD6" s="2"/>
      <c r="AAE6" s="2"/>
      <c r="AAF6" s="2"/>
      <c r="AAG6" s="2"/>
      <c r="AAH6" s="2"/>
      <c r="AAI6" s="2"/>
      <c r="AAJ6" s="2"/>
      <c r="AAK6" s="2"/>
      <c r="AAL6" s="2"/>
      <c r="AAM6" s="2"/>
      <c r="AAN6" s="2"/>
      <c r="AAO6" s="2"/>
      <c r="AAP6" s="2"/>
      <c r="AAQ6" s="2"/>
      <c r="AAR6" s="2"/>
      <c r="AAS6" s="2"/>
      <c r="AAT6" s="2"/>
      <c r="AAU6" s="2"/>
      <c r="AAV6" s="2"/>
      <c r="AAW6" s="2"/>
      <c r="AAX6" s="2"/>
      <c r="AAY6" s="2"/>
      <c r="AAZ6" s="2"/>
      <c r="ABA6" s="2"/>
      <c r="ABB6" s="2"/>
      <c r="ABC6" s="2"/>
      <c r="ABD6" s="2"/>
      <c r="ABE6" s="2"/>
      <c r="ABF6" s="2"/>
      <c r="ABG6" s="2"/>
      <c r="ABH6" s="2"/>
      <c r="ABI6" s="2"/>
      <c r="ABJ6" s="2"/>
      <c r="ABK6" s="2"/>
      <c r="ABL6" s="2"/>
      <c r="ABM6" s="2"/>
      <c r="ABN6" s="2"/>
      <c r="ABO6" s="2"/>
      <c r="ABP6" s="2"/>
      <c r="ABQ6" s="2"/>
      <c r="ABR6" s="2"/>
      <c r="ABS6" s="2"/>
      <c r="ABT6" s="2"/>
      <c r="ABU6" s="2"/>
      <c r="ABV6" s="2"/>
      <c r="ABW6" s="2"/>
      <c r="ABX6" s="2"/>
      <c r="ABY6" s="2"/>
      <c r="ABZ6" s="2"/>
      <c r="ACA6" s="2"/>
      <c r="ACB6" s="2"/>
      <c r="ACC6" s="2"/>
      <c r="ACD6" s="2"/>
      <c r="ACE6" s="2"/>
      <c r="ACF6" s="2"/>
      <c r="ACG6" s="2"/>
      <c r="ACH6" s="2"/>
      <c r="ACI6" s="2"/>
      <c r="ACJ6" s="2"/>
      <c r="ACK6" s="2"/>
      <c r="ACL6" s="2"/>
      <c r="ACM6" s="2"/>
      <c r="ACN6" s="2"/>
      <c r="ACO6" s="2"/>
      <c r="ACP6" s="2"/>
      <c r="ACQ6" s="2"/>
      <c r="ACR6" s="2"/>
      <c r="ACS6" s="2"/>
      <c r="ACT6" s="2"/>
      <c r="ACU6" s="2"/>
      <c r="ACV6" s="2"/>
      <c r="ACW6" s="2"/>
      <c r="ACX6" s="2"/>
      <c r="ACY6" s="2"/>
      <c r="ACZ6" s="2"/>
      <c r="ADA6" s="2"/>
      <c r="ADB6" s="2"/>
      <c r="ADC6" s="2"/>
      <c r="ADD6" s="2"/>
      <c r="ADE6" s="2"/>
      <c r="ADF6" s="2"/>
      <c r="ADG6" s="2"/>
      <c r="ADH6" s="2"/>
      <c r="ADI6" s="2"/>
      <c r="ADJ6" s="2"/>
      <c r="ADK6" s="2"/>
      <c r="ADL6" s="2"/>
      <c r="ADM6" s="2"/>
      <c r="ADN6" s="2"/>
      <c r="ADO6" s="2"/>
      <c r="ADP6" s="2"/>
      <c r="ADQ6" s="2"/>
      <c r="ADR6" s="2"/>
      <c r="ADS6" s="2"/>
      <c r="ADT6" s="2"/>
      <c r="ADU6" s="2"/>
      <c r="ADV6" s="2"/>
      <c r="ADW6" s="2"/>
      <c r="ADX6" s="2"/>
      <c r="ADY6" s="2"/>
      <c r="ADZ6" s="2"/>
      <c r="AEA6" s="2"/>
      <c r="AEB6" s="2"/>
      <c r="AEC6" s="2"/>
      <c r="AED6" s="2"/>
      <c r="AEE6" s="2"/>
      <c r="AEF6" s="2"/>
      <c r="AEG6" s="2"/>
      <c r="AEH6" s="2"/>
      <c r="AEI6" s="2"/>
      <c r="AEJ6" s="2"/>
      <c r="AEK6" s="2"/>
      <c r="AEL6" s="2"/>
      <c r="AEM6" s="2"/>
      <c r="AEN6" s="2"/>
      <c r="AEO6" s="2"/>
      <c r="AEP6" s="2"/>
      <c r="AEQ6" s="2"/>
      <c r="AER6" s="2"/>
      <c r="AES6" s="2"/>
      <c r="AET6" s="2"/>
      <c r="AEU6" s="2"/>
      <c r="AEV6" s="2"/>
      <c r="AEW6" s="2"/>
      <c r="AEX6" s="2"/>
      <c r="AEY6" s="2"/>
      <c r="AEZ6" s="2"/>
      <c r="AFA6" s="2"/>
      <c r="AFB6" s="2"/>
      <c r="AFC6" s="2"/>
      <c r="AFD6" s="2"/>
      <c r="AFE6" s="2"/>
      <c r="AFF6" s="2"/>
      <c r="AFG6" s="2"/>
      <c r="AFH6" s="2"/>
      <c r="AFI6" s="2"/>
      <c r="AFJ6" s="2"/>
      <c r="AFK6" s="2"/>
      <c r="AFL6" s="2"/>
      <c r="AFM6" s="2"/>
      <c r="AFN6" s="2"/>
      <c r="AFO6" s="2"/>
      <c r="AFP6" s="2"/>
      <c r="AFQ6" s="2"/>
      <c r="AFR6" s="2"/>
      <c r="AFS6" s="2"/>
      <c r="AFT6" s="2"/>
      <c r="AFU6" s="2"/>
      <c r="AFV6" s="2"/>
      <c r="AFW6" s="2"/>
      <c r="AFX6" s="2"/>
      <c r="AFY6" s="2"/>
      <c r="AFZ6" s="2"/>
      <c r="AGA6" s="2"/>
      <c r="AGB6" s="2"/>
      <c r="AGC6" s="2"/>
      <c r="AGD6" s="2"/>
      <c r="AGE6" s="2"/>
      <c r="AGF6" s="2"/>
      <c r="AGG6" s="2"/>
      <c r="AGH6" s="2"/>
      <c r="AGI6" s="2"/>
      <c r="AGJ6" s="2"/>
      <c r="AGK6" s="2"/>
      <c r="AGL6" s="2"/>
      <c r="AGM6" s="2"/>
      <c r="AGN6" s="2"/>
      <c r="AGO6" s="2"/>
      <c r="AGP6" s="2"/>
      <c r="AGQ6" s="2"/>
      <c r="AGR6" s="2"/>
      <c r="AGS6" s="2"/>
      <c r="AGT6" s="2"/>
      <c r="AGU6" s="2"/>
      <c r="AGV6" s="2"/>
      <c r="AGW6" s="2"/>
      <c r="AGX6" s="2"/>
      <c r="AGY6" s="2"/>
      <c r="AGZ6" s="2"/>
      <c r="AHA6" s="2"/>
      <c r="AHB6" s="2"/>
      <c r="AHC6" s="2"/>
      <c r="AHD6" s="2"/>
      <c r="AHE6" s="2"/>
      <c r="AHF6" s="2"/>
      <c r="AHG6" s="2"/>
      <c r="AHH6" s="2"/>
      <c r="AHI6" s="2"/>
      <c r="AHJ6" s="2"/>
      <c r="AHK6" s="2"/>
      <c r="AHL6" s="2"/>
      <c r="AHM6" s="2"/>
      <c r="AHN6" s="2"/>
      <c r="AHO6" s="2"/>
      <c r="AHP6" s="2"/>
      <c r="AHQ6" s="2"/>
      <c r="AHR6" s="2"/>
      <c r="AHS6" s="2"/>
      <c r="AHT6" s="2"/>
      <c r="AHU6" s="2"/>
      <c r="AHV6" s="2"/>
      <c r="AHW6" s="2"/>
      <c r="AHX6" s="2"/>
      <c r="AHY6" s="2"/>
      <c r="AHZ6" s="2"/>
      <c r="AIA6" s="2"/>
      <c r="AIB6" s="2"/>
      <c r="AIC6" s="2"/>
      <c r="AID6" s="2"/>
      <c r="AIE6" s="2"/>
      <c r="AIF6" s="2"/>
      <c r="AIG6" s="2"/>
      <c r="AIH6" s="2"/>
      <c r="AII6" s="2"/>
      <c r="AIJ6" s="2"/>
      <c r="AIK6" s="2"/>
      <c r="AIL6" s="2"/>
      <c r="AIM6" s="2"/>
      <c r="AIN6" s="2"/>
      <c r="AIO6" s="2"/>
      <c r="AIP6" s="2"/>
      <c r="AIQ6" s="2"/>
      <c r="AIR6" s="2"/>
      <c r="AIS6" s="2"/>
      <c r="AIT6" s="2"/>
      <c r="AIU6" s="2"/>
      <c r="AIV6" s="2"/>
      <c r="AIW6" s="2"/>
      <c r="AIX6" s="2"/>
      <c r="AIY6" s="2"/>
      <c r="AIZ6" s="2"/>
      <c r="AJA6" s="2"/>
      <c r="AJB6" s="2"/>
      <c r="AJC6" s="2"/>
      <c r="AJD6" s="2"/>
      <c r="AJE6" s="2"/>
      <c r="AJF6" s="2"/>
      <c r="AJG6" s="2"/>
      <c r="AJH6" s="2"/>
      <c r="AJI6" s="2"/>
      <c r="AJJ6" s="2"/>
      <c r="AJK6" s="2"/>
      <c r="AJL6" s="2"/>
      <c r="AJM6" s="2"/>
      <c r="AJN6" s="2"/>
      <c r="AJO6" s="2"/>
      <c r="AJP6" s="2"/>
      <c r="AJQ6" s="2"/>
      <c r="AJR6" s="2"/>
      <c r="AJS6" s="2"/>
      <c r="AJT6" s="2"/>
      <c r="AJU6" s="2"/>
      <c r="AJV6" s="2"/>
      <c r="AJW6" s="2"/>
      <c r="AJX6" s="2"/>
      <c r="AJY6" s="2"/>
      <c r="AJZ6" s="2"/>
      <c r="AKA6" s="2"/>
      <c r="AKB6" s="2"/>
      <c r="AKC6" s="2"/>
      <c r="AKD6" s="2"/>
      <c r="AKE6" s="2"/>
      <c r="AKF6" s="2"/>
      <c r="AKG6" s="2"/>
      <c r="AKH6" s="2"/>
      <c r="AKI6" s="2"/>
      <c r="AKJ6" s="2"/>
      <c r="AKK6" s="2"/>
      <c r="AKL6" s="2"/>
      <c r="AKM6" s="2"/>
      <c r="AKN6" s="2"/>
      <c r="AKO6" s="2"/>
      <c r="AKP6" s="2"/>
      <c r="AKQ6" s="2"/>
      <c r="AKR6" s="2"/>
      <c r="AKS6" s="2"/>
      <c r="AKT6" s="2"/>
      <c r="AKU6" s="2"/>
      <c r="AKV6" s="2"/>
      <c r="AKW6" s="2"/>
      <c r="AKX6" s="2"/>
      <c r="AKY6" s="2"/>
      <c r="AKZ6" s="2"/>
      <c r="ALA6" s="2"/>
      <c r="ALB6" s="2"/>
      <c r="ALC6" s="2"/>
      <c r="ALD6" s="2"/>
      <c r="ALE6" s="2"/>
      <c r="ALF6" s="2"/>
      <c r="ALG6" s="2"/>
      <c r="ALH6" s="2"/>
      <c r="ALI6" s="2"/>
      <c r="ALJ6" s="2"/>
      <c r="ALK6" s="2"/>
      <c r="ALL6" s="2"/>
      <c r="ALM6" s="2"/>
      <c r="ALN6" s="2"/>
      <c r="ALO6" s="2"/>
      <c r="ALP6" s="2"/>
      <c r="ALQ6" s="2"/>
      <c r="ALR6" s="2"/>
      <c r="ALS6" s="2"/>
      <c r="ALT6" s="2"/>
      <c r="ALU6" s="2"/>
      <c r="ALV6" s="2"/>
      <c r="ALW6" s="2"/>
      <c r="ALX6" s="2"/>
      <c r="ALY6" s="2"/>
      <c r="ALZ6" s="2"/>
      <c r="AMA6" s="2"/>
      <c r="AMB6" s="2"/>
      <c r="AMC6" s="2"/>
      <c r="AMD6" s="2"/>
      <c r="AME6" s="2"/>
      <c r="AMF6" s="2"/>
      <c r="AMG6" s="2"/>
      <c r="AMH6" s="2"/>
      <c r="AMI6" s="2"/>
      <c r="AMJ6" s="2"/>
      <c r="AMK6" s="2"/>
      <c r="AML6" s="2"/>
      <c r="AMM6" s="2"/>
      <c r="AMN6" s="2"/>
      <c r="AMO6" s="2"/>
      <c r="AMP6" s="2"/>
      <c r="AMQ6" s="2"/>
      <c r="AMR6" s="2"/>
      <c r="AMS6" s="2"/>
      <c r="AMT6" s="2"/>
      <c r="AMU6" s="2"/>
      <c r="AMV6" s="2"/>
      <c r="AMW6" s="2"/>
      <c r="AMX6" s="2"/>
      <c r="AMY6" s="2"/>
      <c r="AMZ6" s="2"/>
      <c r="ANA6" s="2"/>
      <c r="ANB6" s="2"/>
      <c r="ANC6" s="2"/>
      <c r="AND6" s="2"/>
      <c r="ANE6" s="2"/>
      <c r="ANF6" s="2"/>
      <c r="ANG6" s="2"/>
      <c r="ANH6" s="2"/>
      <c r="ANI6" s="2"/>
      <c r="ANJ6" s="2"/>
      <c r="ANK6" s="2"/>
      <c r="ANL6" s="2"/>
      <c r="ANM6" s="2"/>
      <c r="ANN6" s="2"/>
      <c r="ANO6" s="2"/>
      <c r="ANP6" s="2"/>
      <c r="ANQ6" s="2"/>
      <c r="ANR6" s="2"/>
      <c r="ANS6" s="2"/>
      <c r="ANT6" s="2"/>
      <c r="ANU6" s="2"/>
      <c r="ANV6" s="2"/>
      <c r="ANW6" s="2"/>
      <c r="ANX6" s="2"/>
      <c r="ANY6" s="2"/>
      <c r="ANZ6" s="2"/>
      <c r="AOA6" s="2"/>
      <c r="AOB6" s="2"/>
      <c r="AOC6" s="2"/>
      <c r="AOD6" s="2"/>
      <c r="AOE6" s="2"/>
      <c r="AOF6" s="2"/>
      <c r="AOG6" s="2"/>
      <c r="AOH6" s="2"/>
      <c r="AOI6" s="2"/>
      <c r="AOJ6" s="2"/>
      <c r="AOK6" s="2"/>
      <c r="AOL6" s="2"/>
      <c r="AOM6" s="2"/>
      <c r="AON6" s="2"/>
      <c r="AOO6" s="2"/>
      <c r="AOP6" s="2"/>
      <c r="AOQ6" s="2"/>
      <c r="AOR6" s="2"/>
      <c r="AOS6" s="2"/>
      <c r="AOT6" s="2"/>
      <c r="AOU6" s="2"/>
      <c r="AOV6" s="2"/>
      <c r="AOW6" s="2"/>
      <c r="AOX6" s="2"/>
      <c r="AOY6" s="2"/>
      <c r="AOZ6" s="2"/>
      <c r="APA6" s="2"/>
      <c r="APB6" s="2"/>
      <c r="APC6" s="2"/>
      <c r="APD6" s="2"/>
      <c r="APE6" s="2"/>
      <c r="APF6" s="2"/>
      <c r="APG6" s="2"/>
      <c r="APH6" s="2"/>
      <c r="API6" s="2"/>
      <c r="APJ6" s="2"/>
      <c r="APK6" s="2"/>
      <c r="APL6" s="2"/>
      <c r="APM6" s="2"/>
      <c r="APN6" s="2"/>
      <c r="APO6" s="2"/>
      <c r="APP6" s="2"/>
      <c r="APQ6" s="2"/>
      <c r="APR6" s="2"/>
      <c r="APS6" s="2"/>
      <c r="APT6" s="2"/>
      <c r="APU6" s="2"/>
      <c r="APV6" s="2"/>
      <c r="APW6" s="2"/>
      <c r="APX6" s="2"/>
      <c r="APY6" s="2"/>
      <c r="APZ6" s="2"/>
      <c r="AQA6" s="2"/>
      <c r="AQB6" s="2"/>
      <c r="AQC6" s="2"/>
      <c r="AQD6" s="2"/>
      <c r="AQE6" s="2"/>
      <c r="AQF6" s="2"/>
      <c r="AQG6" s="2"/>
      <c r="AQH6" s="2"/>
      <c r="AQI6" s="2"/>
      <c r="AQJ6" s="2"/>
      <c r="AQK6" s="2"/>
      <c r="AQL6" s="2"/>
      <c r="AQM6" s="2"/>
      <c r="AQN6" s="2"/>
      <c r="AQO6" s="2"/>
      <c r="AQP6" s="2"/>
      <c r="AQQ6" s="2"/>
      <c r="AQR6" s="2"/>
      <c r="AQS6" s="2"/>
      <c r="AQT6" s="2"/>
      <c r="AQU6" s="2"/>
      <c r="AQV6" s="2"/>
      <c r="AQW6" s="2"/>
      <c r="AQX6" s="2"/>
      <c r="AQY6" s="2"/>
      <c r="AQZ6" s="2"/>
      <c r="ARA6" s="2"/>
      <c r="ARB6" s="2"/>
      <c r="ARC6" s="2"/>
      <c r="ARD6" s="2"/>
      <c r="ARE6" s="2"/>
      <c r="ARF6" s="2"/>
      <c r="ARG6" s="2"/>
      <c r="ARH6" s="2"/>
      <c r="ARI6" s="2"/>
      <c r="ARJ6" s="2"/>
      <c r="ARK6" s="2"/>
      <c r="ARL6" s="2"/>
      <c r="ARM6" s="2"/>
      <c r="ARN6" s="2"/>
      <c r="ARO6" s="2"/>
      <c r="ARP6" s="2"/>
      <c r="ARQ6" s="2"/>
      <c r="ARR6" s="2"/>
      <c r="ARS6" s="2"/>
      <c r="ART6" s="2"/>
      <c r="ARU6" s="2"/>
      <c r="ARV6" s="2"/>
      <c r="ARW6" s="2"/>
      <c r="ARX6" s="2"/>
      <c r="ARY6" s="2"/>
      <c r="ARZ6" s="2"/>
      <c r="ASA6" s="2"/>
      <c r="ASB6" s="2"/>
      <c r="ASC6" s="2"/>
      <c r="ASD6" s="2"/>
      <c r="ASE6" s="2"/>
      <c r="ASF6" s="2"/>
      <c r="ASG6" s="2"/>
      <c r="ASH6" s="2"/>
      <c r="ASI6" s="2"/>
      <c r="ASJ6" s="2"/>
      <c r="ASK6" s="2"/>
      <c r="ASL6" s="2"/>
      <c r="ASM6" s="2"/>
      <c r="ASN6" s="2"/>
      <c r="ASO6" s="2"/>
      <c r="ASP6" s="2"/>
      <c r="ASQ6" s="2"/>
      <c r="ASR6" s="2"/>
      <c r="ASS6" s="2"/>
      <c r="AST6" s="2"/>
      <c r="ASU6" s="2"/>
      <c r="ASV6" s="2"/>
      <c r="ASW6" s="2"/>
      <c r="ASX6" s="2"/>
      <c r="ASY6" s="2"/>
      <c r="ASZ6" s="2"/>
      <c r="ATA6" s="2"/>
      <c r="ATB6" s="2"/>
      <c r="ATC6" s="2"/>
      <c r="ATD6" s="2"/>
      <c r="ATE6" s="2"/>
      <c r="ATF6" s="2"/>
      <c r="ATG6" s="2"/>
      <c r="ATH6" s="2"/>
      <c r="ATI6" s="2"/>
      <c r="ATJ6" s="2"/>
      <c r="ATK6" s="2"/>
      <c r="ATL6" s="2"/>
      <c r="ATM6" s="2"/>
      <c r="ATN6" s="2"/>
      <c r="ATO6" s="2"/>
      <c r="ATP6" s="2"/>
      <c r="ATQ6" s="2"/>
      <c r="ATR6" s="2"/>
      <c r="ATS6" s="2"/>
      <c r="ATT6" s="2"/>
      <c r="ATU6" s="2"/>
      <c r="ATV6" s="2"/>
      <c r="ATW6" s="2"/>
      <c r="ATX6" s="2"/>
      <c r="ATY6" s="2"/>
      <c r="ATZ6" s="2"/>
      <c r="AUA6" s="2"/>
      <c r="AUB6" s="2"/>
      <c r="AUC6" s="2"/>
      <c r="AUD6" s="2"/>
      <c r="AUE6" s="2"/>
      <c r="AUF6" s="2"/>
      <c r="AUG6" s="2"/>
      <c r="AUH6" s="2"/>
      <c r="AUI6" s="2"/>
      <c r="AUJ6" s="2"/>
      <c r="AUK6" s="2"/>
      <c r="AUL6" s="2"/>
      <c r="AUM6" s="2"/>
      <c r="AUN6" s="2"/>
      <c r="AUO6" s="2"/>
      <c r="AUP6" s="2"/>
      <c r="AUQ6" s="2"/>
      <c r="AUR6" s="2"/>
      <c r="AUS6" s="2"/>
      <c r="AUT6" s="2"/>
      <c r="AUU6" s="2"/>
      <c r="AUV6" s="2"/>
      <c r="AUW6" s="2"/>
      <c r="AUX6" s="2"/>
      <c r="AUY6" s="2"/>
      <c r="AUZ6" s="2"/>
      <c r="AVA6" s="2"/>
      <c r="AVB6" s="2"/>
      <c r="AVC6" s="2"/>
      <c r="AVD6" s="2"/>
      <c r="AVE6" s="2"/>
      <c r="AVF6" s="2"/>
      <c r="AVG6" s="2"/>
      <c r="AVH6" s="2"/>
      <c r="AVI6" s="2"/>
      <c r="AVJ6" s="2"/>
      <c r="AVK6" s="2"/>
      <c r="AVL6" s="2"/>
      <c r="AVM6" s="2"/>
      <c r="AVN6" s="2"/>
      <c r="AVO6" s="2"/>
      <c r="AVP6" s="2"/>
      <c r="AVQ6" s="2"/>
      <c r="AVR6" s="2"/>
      <c r="AVS6" s="2"/>
      <c r="AVT6" s="2"/>
      <c r="AVU6" s="2"/>
      <c r="AVV6" s="2"/>
      <c r="AVW6" s="2"/>
      <c r="AVX6" s="2"/>
      <c r="AVY6" s="2"/>
      <c r="AVZ6" s="2"/>
      <c r="AWA6" s="2"/>
      <c r="AWB6" s="2"/>
      <c r="AWC6" s="2"/>
      <c r="AWD6" s="2"/>
      <c r="AWE6" s="2"/>
      <c r="AWF6" s="2"/>
      <c r="AWG6" s="2"/>
      <c r="AWH6" s="2"/>
      <c r="AWI6" s="2"/>
      <c r="AWJ6" s="2"/>
      <c r="AWK6" s="2"/>
      <c r="AWL6" s="2"/>
      <c r="AWM6" s="2"/>
      <c r="AWN6" s="2"/>
      <c r="AWO6" s="2"/>
      <c r="AWP6" s="2"/>
      <c r="AWQ6" s="2"/>
      <c r="AWR6" s="2"/>
      <c r="AWS6" s="2"/>
      <c r="AWT6" s="2"/>
      <c r="AWU6" s="2"/>
      <c r="AWV6" s="2"/>
      <c r="AWW6" s="2"/>
      <c r="AWX6" s="2"/>
      <c r="AWY6" s="2"/>
      <c r="AWZ6" s="2"/>
      <c r="AXA6" s="2"/>
      <c r="AXB6" s="2"/>
      <c r="AXC6" s="2"/>
      <c r="AXD6" s="2"/>
      <c r="AXE6" s="2"/>
      <c r="AXF6" s="2"/>
      <c r="AXG6" s="2"/>
      <c r="AXH6" s="2"/>
      <c r="AXI6" s="2"/>
      <c r="AXJ6" s="2"/>
      <c r="AXK6" s="2"/>
      <c r="AXL6" s="2"/>
      <c r="AXM6" s="2"/>
      <c r="AXN6" s="2"/>
      <c r="AXO6" s="2"/>
      <c r="AXP6" s="2"/>
      <c r="AXQ6" s="2"/>
      <c r="AXR6" s="2"/>
      <c r="AXS6" s="2"/>
      <c r="AXT6" s="2"/>
      <c r="AXU6" s="2"/>
      <c r="AXV6" s="2"/>
      <c r="AXW6" s="2"/>
      <c r="AXX6" s="2"/>
      <c r="AXY6" s="2"/>
      <c r="AXZ6" s="2"/>
      <c r="AYA6" s="2"/>
      <c r="AYB6" s="2"/>
      <c r="AYC6" s="2"/>
      <c r="AYD6" s="2"/>
      <c r="AYE6" s="2"/>
      <c r="AYF6" s="2"/>
      <c r="AYG6" s="2"/>
      <c r="AYH6" s="2"/>
      <c r="AYI6" s="2"/>
      <c r="AYJ6" s="2"/>
      <c r="AYK6" s="2"/>
      <c r="AYL6" s="2"/>
      <c r="AYM6" s="2"/>
      <c r="AYN6" s="2"/>
      <c r="AYO6" s="2"/>
      <c r="AYP6" s="2"/>
      <c r="AYQ6" s="2"/>
      <c r="AYR6" s="2"/>
      <c r="AYS6" s="2"/>
      <c r="AYT6" s="2"/>
      <c r="AYU6" s="2"/>
      <c r="AYV6" s="2"/>
      <c r="AYW6" s="2"/>
      <c r="AYX6" s="2"/>
      <c r="AYY6" s="2"/>
      <c r="AYZ6" s="2"/>
      <c r="AZA6" s="2"/>
      <c r="AZB6" s="2"/>
      <c r="AZC6" s="2"/>
      <c r="AZD6" s="2"/>
      <c r="AZE6" s="2"/>
      <c r="AZF6" s="2"/>
      <c r="AZG6" s="2"/>
      <c r="AZH6" s="2"/>
      <c r="AZI6" s="2"/>
      <c r="AZJ6" s="2"/>
      <c r="AZK6" s="2"/>
      <c r="AZL6" s="2"/>
      <c r="AZM6" s="2"/>
      <c r="AZN6" s="2"/>
      <c r="AZO6" s="2"/>
      <c r="AZP6" s="2"/>
      <c r="AZQ6" s="2"/>
      <c r="AZR6" s="2"/>
      <c r="AZS6" s="2"/>
      <c r="AZT6" s="2"/>
      <c r="AZU6" s="2"/>
      <c r="AZV6" s="2"/>
      <c r="AZW6" s="2"/>
      <c r="AZX6" s="2"/>
      <c r="AZY6" s="2"/>
      <c r="AZZ6" s="2"/>
      <c r="BAA6" s="2"/>
      <c r="BAB6" s="2"/>
      <c r="BAC6" s="2"/>
      <c r="BAD6" s="2"/>
      <c r="BAE6" s="2"/>
      <c r="BAF6" s="2"/>
      <c r="BAG6" s="2"/>
      <c r="BAH6" s="2"/>
      <c r="BAI6" s="2"/>
      <c r="BAJ6" s="2"/>
      <c r="BAK6" s="2"/>
      <c r="BAL6" s="2"/>
      <c r="BAM6" s="2"/>
      <c r="BAN6" s="2"/>
      <c r="BAO6" s="2"/>
      <c r="BAP6" s="2"/>
      <c r="BAQ6" s="2"/>
      <c r="BAR6" s="2"/>
      <c r="BAS6" s="2"/>
      <c r="BAT6" s="2"/>
      <c r="BAU6" s="2"/>
      <c r="BAV6" s="2"/>
      <c r="BAW6" s="2"/>
      <c r="BAX6" s="2"/>
      <c r="BAY6" s="2"/>
      <c r="BAZ6" s="2"/>
      <c r="BBA6" s="2"/>
      <c r="BBB6" s="2"/>
      <c r="BBC6" s="2"/>
      <c r="BBD6" s="2"/>
      <c r="BBE6" s="2"/>
      <c r="BBF6" s="2"/>
      <c r="BBG6" s="2"/>
      <c r="BBH6" s="2"/>
      <c r="BBI6" s="2"/>
      <c r="BBJ6" s="2"/>
      <c r="BBK6" s="2"/>
      <c r="BBL6" s="2"/>
      <c r="BBM6" s="2"/>
      <c r="BBN6" s="2"/>
      <c r="BBO6" s="2"/>
      <c r="BBP6" s="2"/>
      <c r="BBQ6" s="2"/>
      <c r="BBR6" s="2"/>
      <c r="BBS6" s="2"/>
      <c r="BBT6" s="2"/>
      <c r="BBU6" s="2"/>
      <c r="BBV6" s="2"/>
      <c r="BBW6" s="2"/>
      <c r="BBX6" s="2"/>
      <c r="BBY6" s="2"/>
      <c r="BBZ6" s="2"/>
      <c r="BCA6" s="2"/>
      <c r="BCB6" s="2"/>
      <c r="BCC6" s="2"/>
      <c r="BCD6" s="2"/>
      <c r="BCE6" s="2"/>
      <c r="BCF6" s="2"/>
      <c r="BCG6" s="2"/>
      <c r="BCH6" s="2"/>
      <c r="BCI6" s="2"/>
      <c r="BCJ6" s="2"/>
      <c r="BCK6" s="2"/>
      <c r="BCL6" s="2"/>
      <c r="BCM6" s="2"/>
      <c r="BCN6" s="2"/>
      <c r="BCO6" s="2"/>
      <c r="BCP6" s="2"/>
      <c r="BCQ6" s="2"/>
      <c r="BCR6" s="2"/>
      <c r="BCS6" s="2"/>
      <c r="BCT6" s="2"/>
      <c r="BCU6" s="2"/>
      <c r="BCV6" s="2"/>
      <c r="BCW6" s="2"/>
      <c r="BCX6" s="2"/>
      <c r="BCY6" s="2"/>
      <c r="BCZ6" s="2"/>
      <c r="BDA6" s="2"/>
      <c r="BDB6" s="2"/>
      <c r="BDC6" s="2"/>
      <c r="BDD6" s="2"/>
      <c r="BDE6" s="2"/>
      <c r="BDF6" s="2"/>
      <c r="BDG6" s="2"/>
      <c r="BDH6" s="2"/>
      <c r="BDI6" s="2"/>
      <c r="BDJ6" s="2"/>
      <c r="BDK6" s="2"/>
      <c r="BDL6" s="2"/>
      <c r="BDM6" s="2"/>
      <c r="BDN6" s="2"/>
      <c r="BDO6" s="2"/>
      <c r="BDP6" s="2"/>
      <c r="BDQ6" s="2"/>
      <c r="BDR6" s="2"/>
      <c r="BDS6" s="2"/>
      <c r="BDT6" s="2"/>
      <c r="BDU6" s="2"/>
      <c r="BDV6" s="2"/>
      <c r="BDW6" s="2"/>
      <c r="BDX6" s="2"/>
      <c r="BDY6" s="2"/>
      <c r="BDZ6" s="2"/>
      <c r="BEA6" s="2"/>
      <c r="BEB6" s="2"/>
      <c r="BEC6" s="2"/>
      <c r="BED6" s="2"/>
      <c r="BEE6" s="2"/>
      <c r="BEF6" s="2"/>
      <c r="BEG6" s="2"/>
      <c r="BEH6" s="2"/>
      <c r="BEI6" s="2"/>
      <c r="BEJ6" s="2"/>
      <c r="BEK6" s="2"/>
      <c r="BEL6" s="2"/>
      <c r="BEM6" s="2"/>
      <c r="BEN6" s="2"/>
      <c r="BEO6" s="2"/>
      <c r="BEP6" s="2"/>
      <c r="BEQ6" s="2"/>
      <c r="BER6" s="2"/>
      <c r="BES6" s="2"/>
      <c r="BET6" s="2"/>
      <c r="BEU6" s="2"/>
      <c r="BEV6" s="2"/>
      <c r="BEW6" s="2"/>
      <c r="BEX6" s="2"/>
      <c r="BEY6" s="2"/>
      <c r="BEZ6" s="2"/>
      <c r="BFA6" s="2"/>
      <c r="BFB6" s="2"/>
      <c r="BFC6" s="2"/>
      <c r="BFD6" s="2"/>
      <c r="BFE6" s="2"/>
      <c r="BFF6" s="2"/>
      <c r="BFG6" s="2"/>
      <c r="BFH6" s="2"/>
      <c r="BFI6" s="2"/>
      <c r="BFJ6" s="2"/>
      <c r="BFK6" s="2"/>
      <c r="BFL6" s="2"/>
      <c r="BFM6" s="2"/>
      <c r="BFN6" s="2"/>
      <c r="BFO6" s="2"/>
      <c r="BFP6" s="2"/>
      <c r="BFQ6" s="2"/>
      <c r="BFR6" s="2"/>
      <c r="BFS6" s="2"/>
      <c r="BFT6" s="2"/>
      <c r="BFU6" s="2"/>
      <c r="BFV6" s="2"/>
      <c r="BFW6" s="2"/>
      <c r="BFX6" s="2"/>
      <c r="BFY6" s="2"/>
      <c r="BFZ6" s="2"/>
      <c r="BGA6" s="2"/>
      <c r="BGB6" s="2"/>
      <c r="BGC6" s="2"/>
      <c r="BGD6" s="2"/>
      <c r="BGE6" s="2"/>
      <c r="BGF6" s="2"/>
      <c r="BGG6" s="2"/>
      <c r="BGH6" s="2"/>
      <c r="BGI6" s="2"/>
      <c r="BGJ6" s="2"/>
      <c r="BGK6" s="2"/>
      <c r="BGL6" s="2"/>
      <c r="BGM6" s="2"/>
      <c r="BGN6" s="2"/>
      <c r="BGO6" s="2"/>
      <c r="BGP6" s="2"/>
      <c r="BGQ6" s="2"/>
      <c r="BGR6" s="2"/>
      <c r="BGS6" s="2"/>
      <c r="BGT6" s="2"/>
      <c r="BGU6" s="2"/>
      <c r="BGV6" s="2"/>
      <c r="BGW6" s="2"/>
      <c r="BGX6" s="2"/>
      <c r="BGY6" s="2"/>
      <c r="BGZ6" s="2"/>
      <c r="BHA6" s="2"/>
      <c r="BHB6" s="2"/>
      <c r="BHC6" s="2"/>
      <c r="BHD6" s="2"/>
      <c r="BHE6" s="2"/>
      <c r="BHF6" s="2"/>
      <c r="BHG6" s="2"/>
      <c r="BHH6" s="2"/>
      <c r="BHI6" s="2"/>
    </row>
    <row r="7" spans="1:1569" s="21" customFormat="1" ht="86.1" customHeight="1">
      <c r="A7" s="47"/>
      <c r="B7" s="655" t="s">
        <v>107</v>
      </c>
      <c r="C7" s="705" t="s">
        <v>177</v>
      </c>
      <c r="D7" s="705"/>
      <c r="E7" s="705"/>
      <c r="F7" s="705"/>
      <c r="G7" s="42"/>
      <c r="H7" s="46"/>
      <c r="I7" s="2"/>
      <c r="J7" s="2"/>
      <c r="K7" s="2"/>
      <c r="L7" s="2"/>
      <c r="M7" s="2"/>
      <c r="N7" s="2"/>
      <c r="O7" s="2"/>
      <c r="P7" s="2"/>
      <c r="Q7" s="2"/>
      <c r="R7" s="2"/>
      <c r="S7" s="2"/>
      <c r="T7" s="2"/>
      <c r="U7" s="2"/>
      <c r="V7" s="2"/>
      <c r="W7" s="1"/>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c r="IX7" s="2"/>
      <c r="IY7" s="2"/>
      <c r="IZ7" s="2"/>
      <c r="JA7" s="2"/>
      <c r="JB7" s="2"/>
      <c r="JC7" s="2"/>
      <c r="JD7" s="2"/>
      <c r="JE7" s="2"/>
      <c r="JF7" s="2"/>
      <c r="JG7" s="2"/>
      <c r="JH7" s="2"/>
      <c r="JI7" s="2"/>
      <c r="JJ7" s="2"/>
      <c r="JK7" s="2"/>
      <c r="JL7" s="2"/>
      <c r="JM7" s="2"/>
      <c r="JN7" s="2"/>
      <c r="JO7" s="2"/>
      <c r="JP7" s="2"/>
      <c r="JQ7" s="2"/>
      <c r="JR7" s="2"/>
      <c r="JS7" s="2"/>
      <c r="JT7" s="2"/>
      <c r="JU7" s="2"/>
      <c r="JV7" s="2"/>
      <c r="JW7" s="2"/>
      <c r="JX7" s="2"/>
      <c r="JY7" s="2"/>
      <c r="JZ7" s="2"/>
      <c r="KA7" s="2"/>
      <c r="KB7" s="2"/>
      <c r="KC7" s="2"/>
      <c r="KD7" s="2"/>
      <c r="KE7" s="2"/>
      <c r="KF7" s="2"/>
      <c r="KG7" s="2"/>
      <c r="KH7" s="2"/>
      <c r="KI7" s="2"/>
      <c r="KJ7" s="2"/>
      <c r="KK7" s="2"/>
      <c r="KL7" s="2"/>
      <c r="KM7" s="2"/>
      <c r="KN7" s="2"/>
      <c r="KO7" s="2"/>
      <c r="KP7" s="2"/>
      <c r="KQ7" s="2"/>
      <c r="KR7" s="2"/>
      <c r="KS7" s="2"/>
      <c r="KT7" s="2"/>
      <c r="KU7" s="2"/>
      <c r="KV7" s="2"/>
      <c r="KW7" s="2"/>
      <c r="KX7" s="2"/>
      <c r="KY7" s="2"/>
      <c r="KZ7" s="2"/>
      <c r="LA7" s="2"/>
      <c r="LB7" s="2"/>
      <c r="LC7" s="2"/>
      <c r="LD7" s="2"/>
      <c r="LE7" s="2"/>
      <c r="LF7" s="2"/>
      <c r="LG7" s="2"/>
      <c r="LH7" s="2"/>
      <c r="LI7" s="2"/>
      <c r="LJ7" s="2"/>
      <c r="LK7" s="2"/>
      <c r="LL7" s="2"/>
      <c r="LM7" s="2"/>
      <c r="LN7" s="2"/>
      <c r="LO7" s="2"/>
      <c r="LP7" s="2"/>
      <c r="LQ7" s="2"/>
      <c r="LR7" s="2"/>
      <c r="LS7" s="2"/>
      <c r="LT7" s="2"/>
      <c r="LU7" s="2"/>
      <c r="LV7" s="2"/>
      <c r="LW7" s="2"/>
      <c r="LX7" s="2"/>
      <c r="LY7" s="2"/>
      <c r="LZ7" s="2"/>
      <c r="MA7" s="2"/>
      <c r="MB7" s="2"/>
      <c r="MC7" s="2"/>
      <c r="MD7" s="2"/>
      <c r="ME7" s="2"/>
      <c r="MF7" s="2"/>
      <c r="MG7" s="2"/>
      <c r="MH7" s="2"/>
      <c r="MI7" s="2"/>
      <c r="MJ7" s="2"/>
      <c r="MK7" s="2"/>
      <c r="ML7" s="2"/>
      <c r="MM7" s="2"/>
      <c r="MN7" s="2"/>
      <c r="MO7" s="2"/>
      <c r="MP7" s="2"/>
      <c r="MQ7" s="2"/>
      <c r="MR7" s="2"/>
      <c r="MS7" s="2"/>
      <c r="MT7" s="2"/>
      <c r="MU7" s="2"/>
      <c r="MV7" s="2"/>
      <c r="MW7" s="2"/>
      <c r="MX7" s="2"/>
      <c r="MY7" s="2"/>
      <c r="MZ7" s="2"/>
      <c r="NA7" s="2"/>
      <c r="NB7" s="2"/>
      <c r="NC7" s="2"/>
      <c r="ND7" s="2"/>
      <c r="NE7" s="2"/>
      <c r="NF7" s="2"/>
      <c r="NG7" s="2"/>
      <c r="NH7" s="2"/>
      <c r="NI7" s="2"/>
      <c r="NJ7" s="2"/>
      <c r="NK7" s="2"/>
      <c r="NL7" s="2"/>
      <c r="NM7" s="2"/>
      <c r="NN7" s="2"/>
      <c r="NO7" s="2"/>
      <c r="NP7" s="2"/>
      <c r="NQ7" s="2"/>
      <c r="NR7" s="2"/>
      <c r="NS7" s="2"/>
      <c r="NT7" s="2"/>
      <c r="NU7" s="2"/>
      <c r="NV7" s="2"/>
      <c r="NW7" s="2"/>
      <c r="NX7" s="2"/>
      <c r="NY7" s="2"/>
      <c r="NZ7" s="2"/>
      <c r="OA7" s="2"/>
      <c r="OB7" s="2"/>
      <c r="OC7" s="2"/>
      <c r="OD7" s="2"/>
      <c r="OE7" s="2"/>
      <c r="OF7" s="2"/>
      <c r="OG7" s="2"/>
      <c r="OH7" s="2"/>
      <c r="OI7" s="2"/>
      <c r="OJ7" s="2"/>
      <c r="OK7" s="2"/>
      <c r="OL7" s="2"/>
      <c r="OM7" s="2"/>
      <c r="ON7" s="2"/>
      <c r="OO7" s="2"/>
      <c r="OP7" s="2"/>
      <c r="OQ7" s="2"/>
      <c r="OR7" s="2"/>
      <c r="OS7" s="2"/>
      <c r="OT7" s="2"/>
      <c r="OU7" s="2"/>
      <c r="OV7" s="2"/>
      <c r="OW7" s="2"/>
      <c r="OX7" s="2"/>
      <c r="OY7" s="2"/>
      <c r="OZ7" s="2"/>
      <c r="PA7" s="2"/>
      <c r="PB7" s="2"/>
      <c r="PC7" s="2"/>
      <c r="PD7" s="2"/>
      <c r="PE7" s="2"/>
      <c r="PF7" s="2"/>
      <c r="PG7" s="2"/>
      <c r="PH7" s="2"/>
      <c r="PI7" s="2"/>
      <c r="PJ7" s="2"/>
      <c r="PK7" s="2"/>
      <c r="PL7" s="2"/>
      <c r="PM7" s="2"/>
      <c r="PN7" s="2"/>
      <c r="PO7" s="2"/>
      <c r="PP7" s="2"/>
      <c r="PQ7" s="2"/>
      <c r="PR7" s="2"/>
      <c r="PS7" s="2"/>
      <c r="PT7" s="2"/>
      <c r="PU7" s="2"/>
      <c r="PV7" s="2"/>
      <c r="PW7" s="2"/>
      <c r="PX7" s="2"/>
      <c r="PY7" s="2"/>
      <c r="PZ7" s="2"/>
      <c r="QA7" s="2"/>
      <c r="QB7" s="2"/>
      <c r="QC7" s="2"/>
      <c r="QD7" s="2"/>
      <c r="QE7" s="2"/>
      <c r="QF7" s="2"/>
      <c r="QG7" s="2"/>
      <c r="QH7" s="2"/>
      <c r="QI7" s="2"/>
      <c r="QJ7" s="2"/>
      <c r="QK7" s="2"/>
      <c r="QL7" s="2"/>
      <c r="QM7" s="2"/>
      <c r="QN7" s="2"/>
      <c r="QO7" s="2"/>
      <c r="QP7" s="2"/>
      <c r="QQ7" s="2"/>
      <c r="QR7" s="2"/>
      <c r="QS7" s="2"/>
      <c r="QT7" s="2"/>
      <c r="QU7" s="2"/>
      <c r="QV7" s="2"/>
      <c r="QW7" s="2"/>
      <c r="QX7" s="2"/>
      <c r="QY7" s="2"/>
      <c r="QZ7" s="2"/>
      <c r="RA7" s="2"/>
      <c r="RB7" s="2"/>
      <c r="RC7" s="2"/>
      <c r="RD7" s="2"/>
      <c r="RE7" s="2"/>
      <c r="RF7" s="2"/>
      <c r="RG7" s="2"/>
      <c r="RH7" s="2"/>
      <c r="RI7" s="2"/>
      <c r="RJ7" s="2"/>
      <c r="RK7" s="2"/>
      <c r="RL7" s="2"/>
      <c r="RM7" s="2"/>
      <c r="RN7" s="2"/>
      <c r="RO7" s="2"/>
      <c r="RP7" s="2"/>
      <c r="RQ7" s="2"/>
      <c r="RR7" s="2"/>
      <c r="RS7" s="2"/>
      <c r="RT7" s="2"/>
      <c r="RU7" s="2"/>
      <c r="RV7" s="2"/>
      <c r="RW7" s="2"/>
      <c r="RX7" s="2"/>
      <c r="RY7" s="2"/>
      <c r="RZ7" s="2"/>
      <c r="SA7" s="2"/>
      <c r="SB7" s="2"/>
      <c r="SC7" s="2"/>
      <c r="SD7" s="2"/>
      <c r="SE7" s="2"/>
      <c r="SF7" s="2"/>
      <c r="SG7" s="2"/>
      <c r="SH7" s="2"/>
      <c r="SI7" s="2"/>
      <c r="SJ7" s="2"/>
      <c r="SK7" s="2"/>
      <c r="SL7" s="2"/>
      <c r="SM7" s="2"/>
      <c r="SN7" s="2"/>
      <c r="SO7" s="2"/>
      <c r="SP7" s="2"/>
      <c r="SQ7" s="2"/>
      <c r="SR7" s="2"/>
      <c r="SS7" s="2"/>
      <c r="ST7" s="2"/>
      <c r="SU7" s="2"/>
      <c r="SV7" s="2"/>
      <c r="SW7" s="2"/>
      <c r="SX7" s="2"/>
      <c r="SY7" s="2"/>
      <c r="SZ7" s="2"/>
      <c r="TA7" s="2"/>
      <c r="TB7" s="2"/>
      <c r="TC7" s="2"/>
      <c r="TD7" s="2"/>
      <c r="TE7" s="2"/>
      <c r="TF7" s="2"/>
      <c r="TG7" s="2"/>
      <c r="TH7" s="2"/>
      <c r="TI7" s="2"/>
      <c r="TJ7" s="2"/>
      <c r="TK7" s="2"/>
      <c r="TL7" s="2"/>
      <c r="TM7" s="2"/>
      <c r="TN7" s="2"/>
      <c r="TO7" s="2"/>
      <c r="TP7" s="2"/>
      <c r="TQ7" s="2"/>
      <c r="TR7" s="2"/>
      <c r="TS7" s="2"/>
      <c r="TT7" s="2"/>
      <c r="TU7" s="2"/>
      <c r="TV7" s="2"/>
      <c r="TW7" s="2"/>
      <c r="TX7" s="2"/>
      <c r="TY7" s="2"/>
      <c r="TZ7" s="2"/>
      <c r="UA7" s="2"/>
      <c r="UB7" s="2"/>
      <c r="UC7" s="2"/>
      <c r="UD7" s="2"/>
      <c r="UE7" s="2"/>
      <c r="UF7" s="2"/>
      <c r="UG7" s="2"/>
      <c r="UH7" s="2"/>
      <c r="UI7" s="2"/>
      <c r="UJ7" s="2"/>
      <c r="UK7" s="2"/>
      <c r="UL7" s="2"/>
      <c r="UM7" s="2"/>
      <c r="UN7" s="2"/>
      <c r="UO7" s="2"/>
      <c r="UP7" s="2"/>
      <c r="UQ7" s="2"/>
      <c r="UR7" s="2"/>
      <c r="US7" s="2"/>
      <c r="UT7" s="2"/>
      <c r="UU7" s="2"/>
      <c r="UV7" s="2"/>
      <c r="UW7" s="2"/>
      <c r="UX7" s="2"/>
      <c r="UY7" s="2"/>
      <c r="UZ7" s="2"/>
      <c r="VA7" s="2"/>
      <c r="VB7" s="2"/>
      <c r="VC7" s="2"/>
      <c r="VD7" s="2"/>
      <c r="VE7" s="2"/>
      <c r="VF7" s="2"/>
      <c r="VG7" s="2"/>
      <c r="VH7" s="2"/>
      <c r="VI7" s="2"/>
      <c r="VJ7" s="2"/>
      <c r="VK7" s="2"/>
      <c r="VL7" s="2"/>
      <c r="VM7" s="2"/>
      <c r="VN7" s="2"/>
      <c r="VO7" s="2"/>
      <c r="VP7" s="2"/>
      <c r="VQ7" s="2"/>
      <c r="VR7" s="2"/>
      <c r="VS7" s="2"/>
      <c r="VT7" s="2"/>
      <c r="VU7" s="2"/>
      <c r="VV7" s="2"/>
      <c r="VW7" s="2"/>
      <c r="VX7" s="2"/>
      <c r="VY7" s="2"/>
      <c r="VZ7" s="2"/>
      <c r="WA7" s="2"/>
      <c r="WB7" s="2"/>
      <c r="WC7" s="2"/>
      <c r="WD7" s="2"/>
      <c r="WE7" s="2"/>
      <c r="WF7" s="2"/>
      <c r="WG7" s="2"/>
      <c r="WH7" s="2"/>
      <c r="WI7" s="2"/>
      <c r="WJ7" s="2"/>
      <c r="WK7" s="2"/>
      <c r="WL7" s="2"/>
      <c r="WM7" s="2"/>
      <c r="WN7" s="2"/>
      <c r="WO7" s="2"/>
      <c r="WP7" s="2"/>
      <c r="WQ7" s="2"/>
      <c r="WR7" s="2"/>
      <c r="WS7" s="2"/>
      <c r="WT7" s="2"/>
      <c r="WU7" s="2"/>
      <c r="WV7" s="2"/>
      <c r="WW7" s="2"/>
      <c r="WX7" s="2"/>
      <c r="WY7" s="2"/>
      <c r="WZ7" s="2"/>
      <c r="XA7" s="2"/>
      <c r="XB7" s="2"/>
      <c r="XC7" s="2"/>
      <c r="XD7" s="2"/>
      <c r="XE7" s="2"/>
      <c r="XF7" s="2"/>
      <c r="XG7" s="2"/>
      <c r="XH7" s="2"/>
      <c r="XI7" s="2"/>
      <c r="XJ7" s="2"/>
      <c r="XK7" s="2"/>
      <c r="XL7" s="2"/>
      <c r="XM7" s="2"/>
      <c r="XN7" s="2"/>
      <c r="XO7" s="2"/>
      <c r="XP7" s="2"/>
      <c r="XQ7" s="2"/>
      <c r="XR7" s="2"/>
      <c r="XS7" s="2"/>
      <c r="XT7" s="2"/>
      <c r="XU7" s="2"/>
      <c r="XV7" s="2"/>
      <c r="XW7" s="2"/>
      <c r="XX7" s="2"/>
      <c r="XY7" s="2"/>
      <c r="XZ7" s="2"/>
      <c r="YA7" s="2"/>
      <c r="YB7" s="2"/>
      <c r="YC7" s="2"/>
      <c r="YD7" s="2"/>
      <c r="YE7" s="2"/>
      <c r="YF7" s="2"/>
      <c r="YG7" s="2"/>
      <c r="YH7" s="2"/>
      <c r="YI7" s="2"/>
      <c r="YJ7" s="2"/>
      <c r="YK7" s="2"/>
      <c r="YL7" s="2"/>
      <c r="YM7" s="2"/>
      <c r="YN7" s="2"/>
      <c r="YO7" s="2"/>
      <c r="YP7" s="2"/>
      <c r="YQ7" s="2"/>
      <c r="YR7" s="2"/>
      <c r="YS7" s="2"/>
      <c r="YT7" s="2"/>
      <c r="YU7" s="2"/>
      <c r="YV7" s="2"/>
      <c r="YW7" s="2"/>
      <c r="YX7" s="2"/>
      <c r="YY7" s="2"/>
      <c r="YZ7" s="2"/>
      <c r="ZA7" s="2"/>
      <c r="ZB7" s="2"/>
      <c r="ZC7" s="2"/>
      <c r="ZD7" s="2"/>
      <c r="ZE7" s="2"/>
      <c r="ZF7" s="2"/>
      <c r="ZG7" s="2"/>
      <c r="ZH7" s="2"/>
      <c r="ZI7" s="2"/>
      <c r="ZJ7" s="2"/>
      <c r="ZK7" s="2"/>
      <c r="ZL7" s="2"/>
      <c r="ZM7" s="2"/>
      <c r="ZN7" s="2"/>
      <c r="ZO7" s="2"/>
      <c r="ZP7" s="2"/>
      <c r="ZQ7" s="2"/>
      <c r="ZR7" s="2"/>
      <c r="ZS7" s="2"/>
      <c r="ZT7" s="2"/>
      <c r="ZU7" s="2"/>
      <c r="ZV7" s="2"/>
      <c r="ZW7" s="2"/>
      <c r="ZX7" s="2"/>
      <c r="ZY7" s="2"/>
      <c r="ZZ7" s="2"/>
      <c r="AAA7" s="2"/>
      <c r="AAB7" s="2"/>
      <c r="AAC7" s="2"/>
      <c r="AAD7" s="2"/>
      <c r="AAE7" s="2"/>
      <c r="AAF7" s="2"/>
      <c r="AAG7" s="2"/>
      <c r="AAH7" s="2"/>
      <c r="AAI7" s="2"/>
      <c r="AAJ7" s="2"/>
      <c r="AAK7" s="2"/>
      <c r="AAL7" s="2"/>
      <c r="AAM7" s="2"/>
      <c r="AAN7" s="2"/>
      <c r="AAO7" s="2"/>
      <c r="AAP7" s="2"/>
      <c r="AAQ7" s="2"/>
      <c r="AAR7" s="2"/>
      <c r="AAS7" s="2"/>
      <c r="AAT7" s="2"/>
      <c r="AAU7" s="2"/>
      <c r="AAV7" s="2"/>
      <c r="AAW7" s="2"/>
      <c r="AAX7" s="2"/>
      <c r="AAY7" s="2"/>
      <c r="AAZ7" s="2"/>
      <c r="ABA7" s="2"/>
      <c r="ABB7" s="2"/>
      <c r="ABC7" s="2"/>
      <c r="ABD7" s="2"/>
      <c r="ABE7" s="2"/>
      <c r="ABF7" s="2"/>
      <c r="ABG7" s="2"/>
      <c r="ABH7" s="2"/>
      <c r="ABI7" s="2"/>
      <c r="ABJ7" s="2"/>
      <c r="ABK7" s="2"/>
      <c r="ABL7" s="2"/>
      <c r="ABM7" s="2"/>
      <c r="ABN7" s="2"/>
      <c r="ABO7" s="2"/>
      <c r="ABP7" s="2"/>
      <c r="ABQ7" s="2"/>
      <c r="ABR7" s="2"/>
      <c r="ABS7" s="2"/>
      <c r="ABT7" s="2"/>
      <c r="ABU7" s="2"/>
      <c r="ABV7" s="2"/>
      <c r="ABW7" s="2"/>
      <c r="ABX7" s="2"/>
      <c r="ABY7" s="2"/>
      <c r="ABZ7" s="2"/>
      <c r="ACA7" s="2"/>
      <c r="ACB7" s="2"/>
      <c r="ACC7" s="2"/>
      <c r="ACD7" s="2"/>
      <c r="ACE7" s="2"/>
      <c r="ACF7" s="2"/>
      <c r="ACG7" s="2"/>
      <c r="ACH7" s="2"/>
      <c r="ACI7" s="2"/>
      <c r="ACJ7" s="2"/>
      <c r="ACK7" s="2"/>
      <c r="ACL7" s="2"/>
      <c r="ACM7" s="2"/>
      <c r="ACN7" s="2"/>
      <c r="ACO7" s="2"/>
      <c r="ACP7" s="2"/>
      <c r="ACQ7" s="2"/>
      <c r="ACR7" s="2"/>
      <c r="ACS7" s="2"/>
      <c r="ACT7" s="2"/>
      <c r="ACU7" s="2"/>
      <c r="ACV7" s="2"/>
      <c r="ACW7" s="2"/>
      <c r="ACX7" s="2"/>
      <c r="ACY7" s="2"/>
      <c r="ACZ7" s="2"/>
      <c r="ADA7" s="2"/>
      <c r="ADB7" s="2"/>
      <c r="ADC7" s="2"/>
      <c r="ADD7" s="2"/>
      <c r="ADE7" s="2"/>
      <c r="ADF7" s="2"/>
      <c r="ADG7" s="2"/>
      <c r="ADH7" s="2"/>
      <c r="ADI7" s="2"/>
      <c r="ADJ7" s="2"/>
      <c r="ADK7" s="2"/>
      <c r="ADL7" s="2"/>
      <c r="ADM7" s="2"/>
      <c r="ADN7" s="2"/>
      <c r="ADO7" s="2"/>
      <c r="ADP7" s="2"/>
      <c r="ADQ7" s="2"/>
      <c r="ADR7" s="2"/>
      <c r="ADS7" s="2"/>
      <c r="ADT7" s="2"/>
      <c r="ADU7" s="2"/>
      <c r="ADV7" s="2"/>
      <c r="ADW7" s="2"/>
      <c r="ADX7" s="2"/>
      <c r="ADY7" s="2"/>
      <c r="ADZ7" s="2"/>
      <c r="AEA7" s="2"/>
      <c r="AEB7" s="2"/>
      <c r="AEC7" s="2"/>
      <c r="AED7" s="2"/>
      <c r="AEE7" s="2"/>
      <c r="AEF7" s="2"/>
      <c r="AEG7" s="2"/>
      <c r="AEH7" s="2"/>
      <c r="AEI7" s="2"/>
      <c r="AEJ7" s="2"/>
      <c r="AEK7" s="2"/>
      <c r="AEL7" s="2"/>
      <c r="AEM7" s="2"/>
      <c r="AEN7" s="2"/>
      <c r="AEO7" s="2"/>
      <c r="AEP7" s="2"/>
      <c r="AEQ7" s="2"/>
      <c r="AER7" s="2"/>
      <c r="AES7" s="2"/>
      <c r="AET7" s="2"/>
      <c r="AEU7" s="2"/>
      <c r="AEV7" s="2"/>
      <c r="AEW7" s="2"/>
      <c r="AEX7" s="2"/>
      <c r="AEY7" s="2"/>
      <c r="AEZ7" s="2"/>
      <c r="AFA7" s="2"/>
      <c r="AFB7" s="2"/>
      <c r="AFC7" s="2"/>
      <c r="AFD7" s="2"/>
      <c r="AFE7" s="2"/>
      <c r="AFF7" s="2"/>
      <c r="AFG7" s="2"/>
      <c r="AFH7" s="2"/>
      <c r="AFI7" s="2"/>
      <c r="AFJ7" s="2"/>
      <c r="AFK7" s="2"/>
      <c r="AFL7" s="2"/>
      <c r="AFM7" s="2"/>
      <c r="AFN7" s="2"/>
      <c r="AFO7" s="2"/>
      <c r="AFP7" s="2"/>
      <c r="AFQ7" s="2"/>
      <c r="AFR7" s="2"/>
      <c r="AFS7" s="2"/>
      <c r="AFT7" s="2"/>
      <c r="AFU7" s="2"/>
      <c r="AFV7" s="2"/>
      <c r="AFW7" s="2"/>
      <c r="AFX7" s="2"/>
      <c r="AFY7" s="2"/>
      <c r="AFZ7" s="2"/>
      <c r="AGA7" s="2"/>
      <c r="AGB7" s="2"/>
      <c r="AGC7" s="2"/>
      <c r="AGD7" s="2"/>
      <c r="AGE7" s="2"/>
      <c r="AGF7" s="2"/>
      <c r="AGG7" s="2"/>
      <c r="AGH7" s="2"/>
      <c r="AGI7" s="2"/>
      <c r="AGJ7" s="2"/>
      <c r="AGK7" s="2"/>
      <c r="AGL7" s="2"/>
      <c r="AGM7" s="2"/>
      <c r="AGN7" s="2"/>
      <c r="AGO7" s="2"/>
      <c r="AGP7" s="2"/>
      <c r="AGQ7" s="2"/>
      <c r="AGR7" s="2"/>
      <c r="AGS7" s="2"/>
      <c r="AGT7" s="2"/>
      <c r="AGU7" s="2"/>
      <c r="AGV7" s="2"/>
      <c r="AGW7" s="2"/>
      <c r="AGX7" s="2"/>
      <c r="AGY7" s="2"/>
      <c r="AGZ7" s="2"/>
      <c r="AHA7" s="2"/>
      <c r="AHB7" s="2"/>
      <c r="AHC7" s="2"/>
      <c r="AHD7" s="2"/>
      <c r="AHE7" s="2"/>
      <c r="AHF7" s="2"/>
      <c r="AHG7" s="2"/>
      <c r="AHH7" s="2"/>
      <c r="AHI7" s="2"/>
      <c r="AHJ7" s="2"/>
      <c r="AHK7" s="2"/>
      <c r="AHL7" s="2"/>
      <c r="AHM7" s="2"/>
      <c r="AHN7" s="2"/>
      <c r="AHO7" s="2"/>
      <c r="AHP7" s="2"/>
      <c r="AHQ7" s="2"/>
      <c r="AHR7" s="2"/>
      <c r="AHS7" s="2"/>
      <c r="AHT7" s="2"/>
      <c r="AHU7" s="2"/>
      <c r="AHV7" s="2"/>
      <c r="AHW7" s="2"/>
      <c r="AHX7" s="2"/>
      <c r="AHY7" s="2"/>
      <c r="AHZ7" s="2"/>
      <c r="AIA7" s="2"/>
      <c r="AIB7" s="2"/>
      <c r="AIC7" s="2"/>
      <c r="AID7" s="2"/>
      <c r="AIE7" s="2"/>
      <c r="AIF7" s="2"/>
      <c r="AIG7" s="2"/>
      <c r="AIH7" s="2"/>
      <c r="AII7" s="2"/>
      <c r="AIJ7" s="2"/>
      <c r="AIK7" s="2"/>
      <c r="AIL7" s="2"/>
      <c r="AIM7" s="2"/>
      <c r="AIN7" s="2"/>
      <c r="AIO7" s="2"/>
      <c r="AIP7" s="2"/>
      <c r="AIQ7" s="2"/>
      <c r="AIR7" s="2"/>
      <c r="AIS7" s="2"/>
      <c r="AIT7" s="2"/>
      <c r="AIU7" s="2"/>
      <c r="AIV7" s="2"/>
      <c r="AIW7" s="2"/>
      <c r="AIX7" s="2"/>
      <c r="AIY7" s="2"/>
      <c r="AIZ7" s="2"/>
      <c r="AJA7" s="2"/>
      <c r="AJB7" s="2"/>
      <c r="AJC7" s="2"/>
      <c r="AJD7" s="2"/>
      <c r="AJE7" s="2"/>
      <c r="AJF7" s="2"/>
      <c r="AJG7" s="2"/>
      <c r="AJH7" s="2"/>
      <c r="AJI7" s="2"/>
      <c r="AJJ7" s="2"/>
      <c r="AJK7" s="2"/>
      <c r="AJL7" s="2"/>
      <c r="AJM7" s="2"/>
      <c r="AJN7" s="2"/>
      <c r="AJO7" s="2"/>
      <c r="AJP7" s="2"/>
      <c r="AJQ7" s="2"/>
      <c r="AJR7" s="2"/>
      <c r="AJS7" s="2"/>
      <c r="AJT7" s="2"/>
      <c r="AJU7" s="2"/>
      <c r="AJV7" s="2"/>
      <c r="AJW7" s="2"/>
      <c r="AJX7" s="2"/>
      <c r="AJY7" s="2"/>
      <c r="AJZ7" s="2"/>
      <c r="AKA7" s="2"/>
      <c r="AKB7" s="2"/>
      <c r="AKC7" s="2"/>
      <c r="AKD7" s="2"/>
      <c r="AKE7" s="2"/>
      <c r="AKF7" s="2"/>
      <c r="AKG7" s="2"/>
      <c r="AKH7" s="2"/>
      <c r="AKI7" s="2"/>
      <c r="AKJ7" s="2"/>
      <c r="AKK7" s="2"/>
      <c r="AKL7" s="2"/>
      <c r="AKM7" s="2"/>
      <c r="AKN7" s="2"/>
      <c r="AKO7" s="2"/>
      <c r="AKP7" s="2"/>
      <c r="AKQ7" s="2"/>
      <c r="AKR7" s="2"/>
      <c r="AKS7" s="2"/>
      <c r="AKT7" s="2"/>
      <c r="AKU7" s="2"/>
      <c r="AKV7" s="2"/>
      <c r="AKW7" s="2"/>
      <c r="AKX7" s="2"/>
      <c r="AKY7" s="2"/>
      <c r="AKZ7" s="2"/>
      <c r="ALA7" s="2"/>
      <c r="ALB7" s="2"/>
      <c r="ALC7" s="2"/>
      <c r="ALD7" s="2"/>
      <c r="ALE7" s="2"/>
      <c r="ALF7" s="2"/>
      <c r="ALG7" s="2"/>
      <c r="ALH7" s="2"/>
      <c r="ALI7" s="2"/>
      <c r="ALJ7" s="2"/>
      <c r="ALK7" s="2"/>
      <c r="ALL7" s="2"/>
      <c r="ALM7" s="2"/>
      <c r="ALN7" s="2"/>
      <c r="ALO7" s="2"/>
      <c r="ALP7" s="2"/>
      <c r="ALQ7" s="2"/>
      <c r="ALR7" s="2"/>
      <c r="ALS7" s="2"/>
      <c r="ALT7" s="2"/>
      <c r="ALU7" s="2"/>
      <c r="ALV7" s="2"/>
      <c r="ALW7" s="2"/>
      <c r="ALX7" s="2"/>
      <c r="ALY7" s="2"/>
      <c r="ALZ7" s="2"/>
      <c r="AMA7" s="2"/>
      <c r="AMB7" s="2"/>
      <c r="AMC7" s="2"/>
      <c r="AMD7" s="2"/>
      <c r="AME7" s="2"/>
      <c r="AMF7" s="2"/>
      <c r="AMG7" s="2"/>
      <c r="AMH7" s="2"/>
      <c r="AMI7" s="2"/>
      <c r="AMJ7" s="2"/>
      <c r="AMK7" s="2"/>
      <c r="AML7" s="2"/>
      <c r="AMM7" s="2"/>
      <c r="AMN7" s="2"/>
      <c r="AMO7" s="2"/>
      <c r="AMP7" s="2"/>
      <c r="AMQ7" s="2"/>
      <c r="AMR7" s="2"/>
      <c r="AMS7" s="2"/>
      <c r="AMT7" s="2"/>
      <c r="AMU7" s="2"/>
      <c r="AMV7" s="2"/>
      <c r="AMW7" s="2"/>
      <c r="AMX7" s="2"/>
      <c r="AMY7" s="2"/>
      <c r="AMZ7" s="2"/>
      <c r="ANA7" s="2"/>
      <c r="ANB7" s="2"/>
      <c r="ANC7" s="2"/>
      <c r="AND7" s="2"/>
      <c r="ANE7" s="2"/>
      <c r="ANF7" s="2"/>
      <c r="ANG7" s="2"/>
      <c r="ANH7" s="2"/>
      <c r="ANI7" s="2"/>
      <c r="ANJ7" s="2"/>
      <c r="ANK7" s="2"/>
      <c r="ANL7" s="2"/>
      <c r="ANM7" s="2"/>
      <c r="ANN7" s="2"/>
      <c r="ANO7" s="2"/>
      <c r="ANP7" s="2"/>
      <c r="ANQ7" s="2"/>
      <c r="ANR7" s="2"/>
      <c r="ANS7" s="2"/>
      <c r="ANT7" s="2"/>
      <c r="ANU7" s="2"/>
      <c r="ANV7" s="2"/>
      <c r="ANW7" s="2"/>
      <c r="ANX7" s="2"/>
      <c r="ANY7" s="2"/>
      <c r="ANZ7" s="2"/>
      <c r="AOA7" s="2"/>
      <c r="AOB7" s="2"/>
      <c r="AOC7" s="2"/>
      <c r="AOD7" s="2"/>
      <c r="AOE7" s="2"/>
      <c r="AOF7" s="2"/>
      <c r="AOG7" s="2"/>
      <c r="AOH7" s="2"/>
      <c r="AOI7" s="2"/>
      <c r="AOJ7" s="2"/>
      <c r="AOK7" s="2"/>
      <c r="AOL7" s="2"/>
      <c r="AOM7" s="2"/>
      <c r="AON7" s="2"/>
      <c r="AOO7" s="2"/>
      <c r="AOP7" s="2"/>
      <c r="AOQ7" s="2"/>
      <c r="AOR7" s="2"/>
      <c r="AOS7" s="2"/>
      <c r="AOT7" s="2"/>
      <c r="AOU7" s="2"/>
      <c r="AOV7" s="2"/>
      <c r="AOW7" s="2"/>
      <c r="AOX7" s="2"/>
      <c r="AOY7" s="2"/>
      <c r="AOZ7" s="2"/>
      <c r="APA7" s="2"/>
      <c r="APB7" s="2"/>
      <c r="APC7" s="2"/>
      <c r="APD7" s="2"/>
      <c r="APE7" s="2"/>
      <c r="APF7" s="2"/>
      <c r="APG7" s="2"/>
      <c r="APH7" s="2"/>
      <c r="API7" s="2"/>
      <c r="APJ7" s="2"/>
      <c r="APK7" s="2"/>
      <c r="APL7" s="2"/>
      <c r="APM7" s="2"/>
      <c r="APN7" s="2"/>
      <c r="APO7" s="2"/>
      <c r="APP7" s="2"/>
      <c r="APQ7" s="2"/>
      <c r="APR7" s="2"/>
      <c r="APS7" s="2"/>
      <c r="APT7" s="2"/>
      <c r="APU7" s="2"/>
      <c r="APV7" s="2"/>
      <c r="APW7" s="2"/>
      <c r="APX7" s="2"/>
      <c r="APY7" s="2"/>
      <c r="APZ7" s="2"/>
      <c r="AQA7" s="2"/>
      <c r="AQB7" s="2"/>
      <c r="AQC7" s="2"/>
      <c r="AQD7" s="2"/>
      <c r="AQE7" s="2"/>
      <c r="AQF7" s="2"/>
      <c r="AQG7" s="2"/>
      <c r="AQH7" s="2"/>
      <c r="AQI7" s="2"/>
      <c r="AQJ7" s="2"/>
      <c r="AQK7" s="2"/>
      <c r="AQL7" s="2"/>
      <c r="AQM7" s="2"/>
      <c r="AQN7" s="2"/>
      <c r="AQO7" s="2"/>
      <c r="AQP7" s="2"/>
      <c r="AQQ7" s="2"/>
      <c r="AQR7" s="2"/>
      <c r="AQS7" s="2"/>
      <c r="AQT7" s="2"/>
      <c r="AQU7" s="2"/>
      <c r="AQV7" s="2"/>
      <c r="AQW7" s="2"/>
      <c r="AQX7" s="2"/>
      <c r="AQY7" s="2"/>
      <c r="AQZ7" s="2"/>
      <c r="ARA7" s="2"/>
      <c r="ARB7" s="2"/>
      <c r="ARC7" s="2"/>
      <c r="ARD7" s="2"/>
      <c r="ARE7" s="2"/>
      <c r="ARF7" s="2"/>
      <c r="ARG7" s="2"/>
      <c r="ARH7" s="2"/>
      <c r="ARI7" s="2"/>
      <c r="ARJ7" s="2"/>
      <c r="ARK7" s="2"/>
      <c r="ARL7" s="2"/>
      <c r="ARM7" s="2"/>
      <c r="ARN7" s="2"/>
      <c r="ARO7" s="2"/>
      <c r="ARP7" s="2"/>
      <c r="ARQ7" s="2"/>
      <c r="ARR7" s="2"/>
      <c r="ARS7" s="2"/>
      <c r="ART7" s="2"/>
      <c r="ARU7" s="2"/>
      <c r="ARV7" s="2"/>
      <c r="ARW7" s="2"/>
      <c r="ARX7" s="2"/>
      <c r="ARY7" s="2"/>
      <c r="ARZ7" s="2"/>
      <c r="ASA7" s="2"/>
      <c r="ASB7" s="2"/>
      <c r="ASC7" s="2"/>
      <c r="ASD7" s="2"/>
      <c r="ASE7" s="2"/>
      <c r="ASF7" s="2"/>
      <c r="ASG7" s="2"/>
      <c r="ASH7" s="2"/>
      <c r="ASI7" s="2"/>
      <c r="ASJ7" s="2"/>
      <c r="ASK7" s="2"/>
      <c r="ASL7" s="2"/>
      <c r="ASM7" s="2"/>
      <c r="ASN7" s="2"/>
      <c r="ASO7" s="2"/>
      <c r="ASP7" s="2"/>
      <c r="ASQ7" s="2"/>
      <c r="ASR7" s="2"/>
      <c r="ASS7" s="2"/>
      <c r="AST7" s="2"/>
      <c r="ASU7" s="2"/>
      <c r="ASV7" s="2"/>
      <c r="ASW7" s="2"/>
      <c r="ASX7" s="2"/>
      <c r="ASY7" s="2"/>
      <c r="ASZ7" s="2"/>
      <c r="ATA7" s="2"/>
      <c r="ATB7" s="2"/>
      <c r="ATC7" s="2"/>
      <c r="ATD7" s="2"/>
      <c r="ATE7" s="2"/>
      <c r="ATF7" s="2"/>
      <c r="ATG7" s="2"/>
      <c r="ATH7" s="2"/>
      <c r="ATI7" s="2"/>
      <c r="ATJ7" s="2"/>
      <c r="ATK7" s="2"/>
      <c r="ATL7" s="2"/>
      <c r="ATM7" s="2"/>
      <c r="ATN7" s="2"/>
      <c r="ATO7" s="2"/>
      <c r="ATP7" s="2"/>
      <c r="ATQ7" s="2"/>
      <c r="ATR7" s="2"/>
      <c r="ATS7" s="2"/>
      <c r="ATT7" s="2"/>
      <c r="ATU7" s="2"/>
      <c r="ATV7" s="2"/>
      <c r="ATW7" s="2"/>
      <c r="ATX7" s="2"/>
      <c r="ATY7" s="2"/>
      <c r="ATZ7" s="2"/>
      <c r="AUA7" s="2"/>
      <c r="AUB7" s="2"/>
      <c r="AUC7" s="2"/>
      <c r="AUD7" s="2"/>
      <c r="AUE7" s="2"/>
      <c r="AUF7" s="2"/>
      <c r="AUG7" s="2"/>
      <c r="AUH7" s="2"/>
      <c r="AUI7" s="2"/>
      <c r="AUJ7" s="2"/>
      <c r="AUK7" s="2"/>
      <c r="AUL7" s="2"/>
      <c r="AUM7" s="2"/>
      <c r="AUN7" s="2"/>
      <c r="AUO7" s="2"/>
      <c r="AUP7" s="2"/>
      <c r="AUQ7" s="2"/>
      <c r="AUR7" s="2"/>
      <c r="AUS7" s="2"/>
      <c r="AUT7" s="2"/>
      <c r="AUU7" s="2"/>
      <c r="AUV7" s="2"/>
      <c r="AUW7" s="2"/>
      <c r="AUX7" s="2"/>
      <c r="AUY7" s="2"/>
      <c r="AUZ7" s="2"/>
      <c r="AVA7" s="2"/>
      <c r="AVB7" s="2"/>
      <c r="AVC7" s="2"/>
      <c r="AVD7" s="2"/>
      <c r="AVE7" s="2"/>
      <c r="AVF7" s="2"/>
      <c r="AVG7" s="2"/>
      <c r="AVH7" s="2"/>
      <c r="AVI7" s="2"/>
      <c r="AVJ7" s="2"/>
      <c r="AVK7" s="2"/>
      <c r="AVL7" s="2"/>
      <c r="AVM7" s="2"/>
      <c r="AVN7" s="2"/>
      <c r="AVO7" s="2"/>
      <c r="AVP7" s="2"/>
      <c r="AVQ7" s="2"/>
      <c r="AVR7" s="2"/>
      <c r="AVS7" s="2"/>
      <c r="AVT7" s="2"/>
      <c r="AVU7" s="2"/>
      <c r="AVV7" s="2"/>
      <c r="AVW7" s="2"/>
      <c r="AVX7" s="2"/>
      <c r="AVY7" s="2"/>
      <c r="AVZ7" s="2"/>
      <c r="AWA7" s="2"/>
      <c r="AWB7" s="2"/>
      <c r="AWC7" s="2"/>
      <c r="AWD7" s="2"/>
      <c r="AWE7" s="2"/>
      <c r="AWF7" s="2"/>
      <c r="AWG7" s="2"/>
      <c r="AWH7" s="2"/>
      <c r="AWI7" s="2"/>
      <c r="AWJ7" s="2"/>
      <c r="AWK7" s="2"/>
      <c r="AWL7" s="2"/>
      <c r="AWM7" s="2"/>
      <c r="AWN7" s="2"/>
      <c r="AWO7" s="2"/>
      <c r="AWP7" s="2"/>
      <c r="AWQ7" s="2"/>
      <c r="AWR7" s="2"/>
      <c r="AWS7" s="2"/>
      <c r="AWT7" s="2"/>
      <c r="AWU7" s="2"/>
      <c r="AWV7" s="2"/>
      <c r="AWW7" s="2"/>
      <c r="AWX7" s="2"/>
      <c r="AWY7" s="2"/>
      <c r="AWZ7" s="2"/>
      <c r="AXA7" s="2"/>
      <c r="AXB7" s="2"/>
      <c r="AXC7" s="2"/>
      <c r="AXD7" s="2"/>
      <c r="AXE7" s="2"/>
      <c r="AXF7" s="2"/>
      <c r="AXG7" s="2"/>
      <c r="AXH7" s="2"/>
      <c r="AXI7" s="2"/>
      <c r="AXJ7" s="2"/>
      <c r="AXK7" s="2"/>
      <c r="AXL7" s="2"/>
      <c r="AXM7" s="2"/>
      <c r="AXN7" s="2"/>
      <c r="AXO7" s="2"/>
      <c r="AXP7" s="2"/>
      <c r="AXQ7" s="2"/>
      <c r="AXR7" s="2"/>
      <c r="AXS7" s="2"/>
      <c r="AXT7" s="2"/>
      <c r="AXU7" s="2"/>
      <c r="AXV7" s="2"/>
      <c r="AXW7" s="2"/>
      <c r="AXX7" s="2"/>
      <c r="AXY7" s="2"/>
      <c r="AXZ7" s="2"/>
      <c r="AYA7" s="2"/>
      <c r="AYB7" s="2"/>
      <c r="AYC7" s="2"/>
      <c r="AYD7" s="2"/>
      <c r="AYE7" s="2"/>
      <c r="AYF7" s="2"/>
      <c r="AYG7" s="2"/>
      <c r="AYH7" s="2"/>
      <c r="AYI7" s="2"/>
      <c r="AYJ7" s="2"/>
      <c r="AYK7" s="2"/>
      <c r="AYL7" s="2"/>
      <c r="AYM7" s="2"/>
      <c r="AYN7" s="2"/>
      <c r="AYO7" s="2"/>
      <c r="AYP7" s="2"/>
      <c r="AYQ7" s="2"/>
      <c r="AYR7" s="2"/>
      <c r="AYS7" s="2"/>
      <c r="AYT7" s="2"/>
      <c r="AYU7" s="2"/>
      <c r="AYV7" s="2"/>
      <c r="AYW7" s="2"/>
      <c r="AYX7" s="2"/>
      <c r="AYY7" s="2"/>
      <c r="AYZ7" s="2"/>
      <c r="AZA7" s="2"/>
      <c r="AZB7" s="2"/>
      <c r="AZC7" s="2"/>
      <c r="AZD7" s="2"/>
      <c r="AZE7" s="2"/>
      <c r="AZF7" s="2"/>
      <c r="AZG7" s="2"/>
      <c r="AZH7" s="2"/>
      <c r="AZI7" s="2"/>
      <c r="AZJ7" s="2"/>
      <c r="AZK7" s="2"/>
      <c r="AZL7" s="2"/>
      <c r="AZM7" s="2"/>
      <c r="AZN7" s="2"/>
      <c r="AZO7" s="2"/>
      <c r="AZP7" s="2"/>
      <c r="AZQ7" s="2"/>
      <c r="AZR7" s="2"/>
      <c r="AZS7" s="2"/>
      <c r="AZT7" s="2"/>
      <c r="AZU7" s="2"/>
      <c r="AZV7" s="2"/>
      <c r="AZW7" s="2"/>
      <c r="AZX7" s="2"/>
      <c r="AZY7" s="2"/>
      <c r="AZZ7" s="2"/>
      <c r="BAA7" s="2"/>
      <c r="BAB7" s="2"/>
      <c r="BAC7" s="2"/>
      <c r="BAD7" s="2"/>
      <c r="BAE7" s="2"/>
      <c r="BAF7" s="2"/>
      <c r="BAG7" s="2"/>
      <c r="BAH7" s="2"/>
      <c r="BAI7" s="2"/>
      <c r="BAJ7" s="2"/>
      <c r="BAK7" s="2"/>
      <c r="BAL7" s="2"/>
      <c r="BAM7" s="2"/>
      <c r="BAN7" s="2"/>
      <c r="BAO7" s="2"/>
      <c r="BAP7" s="2"/>
      <c r="BAQ7" s="2"/>
      <c r="BAR7" s="2"/>
      <c r="BAS7" s="2"/>
      <c r="BAT7" s="2"/>
      <c r="BAU7" s="2"/>
      <c r="BAV7" s="2"/>
      <c r="BAW7" s="2"/>
      <c r="BAX7" s="2"/>
      <c r="BAY7" s="2"/>
      <c r="BAZ7" s="2"/>
      <c r="BBA7" s="2"/>
      <c r="BBB7" s="2"/>
      <c r="BBC7" s="2"/>
      <c r="BBD7" s="2"/>
      <c r="BBE7" s="2"/>
      <c r="BBF7" s="2"/>
      <c r="BBG7" s="2"/>
      <c r="BBH7" s="2"/>
      <c r="BBI7" s="2"/>
      <c r="BBJ7" s="2"/>
      <c r="BBK7" s="2"/>
      <c r="BBL7" s="2"/>
      <c r="BBM7" s="2"/>
      <c r="BBN7" s="2"/>
      <c r="BBO7" s="2"/>
      <c r="BBP7" s="2"/>
      <c r="BBQ7" s="2"/>
      <c r="BBR7" s="2"/>
      <c r="BBS7" s="2"/>
      <c r="BBT7" s="2"/>
      <c r="BBU7" s="2"/>
      <c r="BBV7" s="2"/>
      <c r="BBW7" s="2"/>
      <c r="BBX7" s="2"/>
      <c r="BBY7" s="2"/>
      <c r="BBZ7" s="2"/>
      <c r="BCA7" s="2"/>
      <c r="BCB7" s="2"/>
      <c r="BCC7" s="2"/>
      <c r="BCD7" s="2"/>
      <c r="BCE7" s="2"/>
      <c r="BCF7" s="2"/>
      <c r="BCG7" s="2"/>
      <c r="BCH7" s="2"/>
      <c r="BCI7" s="2"/>
      <c r="BCJ7" s="2"/>
      <c r="BCK7" s="2"/>
      <c r="BCL7" s="2"/>
      <c r="BCM7" s="2"/>
      <c r="BCN7" s="2"/>
      <c r="BCO7" s="2"/>
      <c r="BCP7" s="2"/>
      <c r="BCQ7" s="2"/>
      <c r="BCR7" s="2"/>
      <c r="BCS7" s="2"/>
      <c r="BCT7" s="2"/>
      <c r="BCU7" s="2"/>
      <c r="BCV7" s="2"/>
      <c r="BCW7" s="2"/>
      <c r="BCX7" s="2"/>
      <c r="BCY7" s="2"/>
      <c r="BCZ7" s="2"/>
      <c r="BDA7" s="2"/>
      <c r="BDB7" s="2"/>
      <c r="BDC7" s="2"/>
      <c r="BDD7" s="2"/>
      <c r="BDE7" s="2"/>
      <c r="BDF7" s="2"/>
      <c r="BDG7" s="2"/>
      <c r="BDH7" s="2"/>
      <c r="BDI7" s="2"/>
      <c r="BDJ7" s="2"/>
      <c r="BDK7" s="2"/>
      <c r="BDL7" s="2"/>
      <c r="BDM7" s="2"/>
      <c r="BDN7" s="2"/>
      <c r="BDO7" s="2"/>
      <c r="BDP7" s="2"/>
      <c r="BDQ7" s="2"/>
      <c r="BDR7" s="2"/>
      <c r="BDS7" s="2"/>
      <c r="BDT7" s="2"/>
      <c r="BDU7" s="2"/>
      <c r="BDV7" s="2"/>
      <c r="BDW7" s="2"/>
      <c r="BDX7" s="2"/>
      <c r="BDY7" s="2"/>
      <c r="BDZ7" s="2"/>
      <c r="BEA7" s="2"/>
      <c r="BEB7" s="2"/>
      <c r="BEC7" s="2"/>
      <c r="BED7" s="2"/>
      <c r="BEE7" s="2"/>
      <c r="BEF7" s="2"/>
      <c r="BEG7" s="2"/>
      <c r="BEH7" s="2"/>
      <c r="BEI7" s="2"/>
      <c r="BEJ7" s="2"/>
      <c r="BEK7" s="2"/>
      <c r="BEL7" s="2"/>
      <c r="BEM7" s="2"/>
      <c r="BEN7" s="2"/>
      <c r="BEO7" s="2"/>
      <c r="BEP7" s="2"/>
      <c r="BEQ7" s="2"/>
      <c r="BER7" s="2"/>
      <c r="BES7" s="2"/>
      <c r="BET7" s="2"/>
      <c r="BEU7" s="2"/>
      <c r="BEV7" s="2"/>
      <c r="BEW7" s="2"/>
      <c r="BEX7" s="2"/>
      <c r="BEY7" s="2"/>
      <c r="BEZ7" s="2"/>
      <c r="BFA7" s="2"/>
      <c r="BFB7" s="2"/>
      <c r="BFC7" s="2"/>
      <c r="BFD7" s="2"/>
      <c r="BFE7" s="2"/>
      <c r="BFF7" s="2"/>
      <c r="BFG7" s="2"/>
      <c r="BFH7" s="2"/>
      <c r="BFI7" s="2"/>
      <c r="BFJ7" s="2"/>
      <c r="BFK7" s="2"/>
      <c r="BFL7" s="2"/>
      <c r="BFM7" s="2"/>
      <c r="BFN7" s="2"/>
      <c r="BFO7" s="2"/>
      <c r="BFP7" s="2"/>
      <c r="BFQ7" s="2"/>
      <c r="BFR7" s="2"/>
      <c r="BFS7" s="2"/>
      <c r="BFT7" s="2"/>
      <c r="BFU7" s="2"/>
      <c r="BFV7" s="2"/>
      <c r="BFW7" s="2"/>
      <c r="BFX7" s="2"/>
      <c r="BFY7" s="2"/>
      <c r="BFZ7" s="2"/>
      <c r="BGA7" s="2"/>
      <c r="BGB7" s="2"/>
      <c r="BGC7" s="2"/>
      <c r="BGD7" s="2"/>
      <c r="BGE7" s="2"/>
      <c r="BGF7" s="2"/>
      <c r="BGG7" s="2"/>
      <c r="BGH7" s="2"/>
      <c r="BGI7" s="2"/>
      <c r="BGJ7" s="2"/>
      <c r="BGK7" s="2"/>
      <c r="BGL7" s="2"/>
      <c r="BGM7" s="2"/>
      <c r="BGN7" s="2"/>
      <c r="BGO7" s="2"/>
      <c r="BGP7" s="2"/>
      <c r="BGQ7" s="2"/>
      <c r="BGR7" s="2"/>
      <c r="BGS7" s="2"/>
      <c r="BGT7" s="2"/>
      <c r="BGU7" s="2"/>
      <c r="BGV7" s="2"/>
      <c r="BGW7" s="2"/>
      <c r="BGX7" s="2"/>
      <c r="BGY7" s="2"/>
      <c r="BGZ7" s="2"/>
      <c r="BHA7" s="2"/>
      <c r="BHB7" s="2"/>
      <c r="BHC7" s="2"/>
      <c r="BHD7" s="2"/>
      <c r="BHE7" s="2"/>
      <c r="BHF7" s="2"/>
      <c r="BHG7" s="2"/>
      <c r="BHH7" s="2"/>
      <c r="BHI7" s="2"/>
    </row>
    <row r="8" spans="1:1569" s="21" customFormat="1" ht="8.1" customHeight="1">
      <c r="A8" s="39"/>
      <c r="B8" s="39"/>
      <c r="C8" s="39"/>
      <c r="D8" s="39"/>
      <c r="E8" s="39"/>
      <c r="F8" s="39"/>
      <c r="G8" s="39"/>
      <c r="H8" s="39"/>
      <c r="I8" s="2"/>
      <c r="J8" s="2"/>
      <c r="K8" s="2"/>
      <c r="L8" s="2"/>
      <c r="M8" s="2"/>
      <c r="N8" s="2"/>
      <c r="O8" s="2"/>
      <c r="P8" s="2"/>
      <c r="Q8" s="2"/>
      <c r="R8" s="2"/>
      <c r="S8" s="2"/>
      <c r="T8" s="2"/>
      <c r="U8" s="2"/>
      <c r="V8" s="2"/>
      <c r="W8" s="1"/>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c r="YY8" s="2"/>
      <c r="YZ8" s="2"/>
      <c r="ZA8" s="2"/>
      <c r="ZB8" s="2"/>
      <c r="ZC8" s="2"/>
      <c r="ZD8" s="2"/>
      <c r="ZE8" s="2"/>
      <c r="ZF8" s="2"/>
      <c r="ZG8" s="2"/>
      <c r="ZH8" s="2"/>
      <c r="ZI8" s="2"/>
      <c r="ZJ8" s="2"/>
      <c r="ZK8" s="2"/>
      <c r="ZL8" s="2"/>
      <c r="ZM8" s="2"/>
      <c r="ZN8" s="2"/>
      <c r="ZO8" s="2"/>
      <c r="ZP8" s="2"/>
      <c r="ZQ8" s="2"/>
      <c r="ZR8" s="2"/>
      <c r="ZS8" s="2"/>
      <c r="ZT8" s="2"/>
      <c r="ZU8" s="2"/>
      <c r="ZV8" s="2"/>
      <c r="ZW8" s="2"/>
      <c r="ZX8" s="2"/>
      <c r="ZY8" s="2"/>
      <c r="ZZ8" s="2"/>
      <c r="AAA8" s="2"/>
      <c r="AAB8" s="2"/>
      <c r="AAC8" s="2"/>
      <c r="AAD8" s="2"/>
      <c r="AAE8" s="2"/>
      <c r="AAF8" s="2"/>
      <c r="AAG8" s="2"/>
      <c r="AAH8" s="2"/>
      <c r="AAI8" s="2"/>
      <c r="AAJ8" s="2"/>
      <c r="AAK8" s="2"/>
      <c r="AAL8" s="2"/>
      <c r="AAM8" s="2"/>
      <c r="AAN8" s="2"/>
      <c r="AAO8" s="2"/>
      <c r="AAP8" s="2"/>
      <c r="AAQ8" s="2"/>
      <c r="AAR8" s="2"/>
      <c r="AAS8" s="2"/>
      <c r="AAT8" s="2"/>
      <c r="AAU8" s="2"/>
      <c r="AAV8" s="2"/>
      <c r="AAW8" s="2"/>
      <c r="AAX8" s="2"/>
      <c r="AAY8" s="2"/>
      <c r="AAZ8" s="2"/>
      <c r="ABA8" s="2"/>
      <c r="ABB8" s="2"/>
      <c r="ABC8" s="2"/>
      <c r="ABD8" s="2"/>
      <c r="ABE8" s="2"/>
      <c r="ABF8" s="2"/>
      <c r="ABG8" s="2"/>
      <c r="ABH8" s="2"/>
      <c r="ABI8" s="2"/>
      <c r="ABJ8" s="2"/>
      <c r="ABK8" s="2"/>
      <c r="ABL8" s="2"/>
      <c r="ABM8" s="2"/>
      <c r="ABN8" s="2"/>
      <c r="ABO8" s="2"/>
      <c r="ABP8" s="2"/>
      <c r="ABQ8" s="2"/>
      <c r="ABR8" s="2"/>
      <c r="ABS8" s="2"/>
      <c r="ABT8" s="2"/>
      <c r="ABU8" s="2"/>
      <c r="ABV8" s="2"/>
      <c r="ABW8" s="2"/>
      <c r="ABX8" s="2"/>
      <c r="ABY8" s="2"/>
      <c r="ABZ8" s="2"/>
      <c r="ACA8" s="2"/>
      <c r="ACB8" s="2"/>
      <c r="ACC8" s="2"/>
      <c r="ACD8" s="2"/>
      <c r="ACE8" s="2"/>
      <c r="ACF8" s="2"/>
      <c r="ACG8" s="2"/>
      <c r="ACH8" s="2"/>
      <c r="ACI8" s="2"/>
      <c r="ACJ8" s="2"/>
      <c r="ACK8" s="2"/>
      <c r="ACL8" s="2"/>
      <c r="ACM8" s="2"/>
      <c r="ACN8" s="2"/>
      <c r="ACO8" s="2"/>
      <c r="ACP8" s="2"/>
      <c r="ACQ8" s="2"/>
      <c r="ACR8" s="2"/>
      <c r="ACS8" s="2"/>
      <c r="ACT8" s="2"/>
      <c r="ACU8" s="2"/>
      <c r="ACV8" s="2"/>
      <c r="ACW8" s="2"/>
      <c r="ACX8" s="2"/>
      <c r="ACY8" s="2"/>
      <c r="ACZ8" s="2"/>
      <c r="ADA8" s="2"/>
      <c r="ADB8" s="2"/>
      <c r="ADC8" s="2"/>
      <c r="ADD8" s="2"/>
      <c r="ADE8" s="2"/>
      <c r="ADF8" s="2"/>
      <c r="ADG8" s="2"/>
      <c r="ADH8" s="2"/>
      <c r="ADI8" s="2"/>
      <c r="ADJ8" s="2"/>
      <c r="ADK8" s="2"/>
      <c r="ADL8" s="2"/>
      <c r="ADM8" s="2"/>
      <c r="ADN8" s="2"/>
      <c r="ADO8" s="2"/>
      <c r="ADP8" s="2"/>
      <c r="ADQ8" s="2"/>
      <c r="ADR8" s="2"/>
      <c r="ADS8" s="2"/>
      <c r="ADT8" s="2"/>
      <c r="ADU8" s="2"/>
      <c r="ADV8" s="2"/>
      <c r="ADW8" s="2"/>
      <c r="ADX8" s="2"/>
      <c r="ADY8" s="2"/>
      <c r="ADZ8" s="2"/>
      <c r="AEA8" s="2"/>
      <c r="AEB8" s="2"/>
      <c r="AEC8" s="2"/>
      <c r="AED8" s="2"/>
      <c r="AEE8" s="2"/>
      <c r="AEF8" s="2"/>
      <c r="AEG8" s="2"/>
      <c r="AEH8" s="2"/>
      <c r="AEI8" s="2"/>
      <c r="AEJ8" s="2"/>
      <c r="AEK8" s="2"/>
      <c r="AEL8" s="2"/>
      <c r="AEM8" s="2"/>
      <c r="AEN8" s="2"/>
      <c r="AEO8" s="2"/>
      <c r="AEP8" s="2"/>
      <c r="AEQ8" s="2"/>
      <c r="AER8" s="2"/>
      <c r="AES8" s="2"/>
      <c r="AET8" s="2"/>
      <c r="AEU8" s="2"/>
      <c r="AEV8" s="2"/>
      <c r="AEW8" s="2"/>
      <c r="AEX8" s="2"/>
      <c r="AEY8" s="2"/>
      <c r="AEZ8" s="2"/>
      <c r="AFA8" s="2"/>
      <c r="AFB8" s="2"/>
      <c r="AFC8" s="2"/>
      <c r="AFD8" s="2"/>
      <c r="AFE8" s="2"/>
      <c r="AFF8" s="2"/>
      <c r="AFG8" s="2"/>
      <c r="AFH8" s="2"/>
      <c r="AFI8" s="2"/>
      <c r="AFJ8" s="2"/>
      <c r="AFK8" s="2"/>
      <c r="AFL8" s="2"/>
      <c r="AFM8" s="2"/>
      <c r="AFN8" s="2"/>
      <c r="AFO8" s="2"/>
      <c r="AFP8" s="2"/>
      <c r="AFQ8" s="2"/>
      <c r="AFR8" s="2"/>
      <c r="AFS8" s="2"/>
      <c r="AFT8" s="2"/>
      <c r="AFU8" s="2"/>
      <c r="AFV8" s="2"/>
      <c r="AFW8" s="2"/>
      <c r="AFX8" s="2"/>
      <c r="AFY8" s="2"/>
      <c r="AFZ8" s="2"/>
      <c r="AGA8" s="2"/>
      <c r="AGB8" s="2"/>
      <c r="AGC8" s="2"/>
      <c r="AGD8" s="2"/>
      <c r="AGE8" s="2"/>
      <c r="AGF8" s="2"/>
      <c r="AGG8" s="2"/>
      <c r="AGH8" s="2"/>
      <c r="AGI8" s="2"/>
      <c r="AGJ8" s="2"/>
      <c r="AGK8" s="2"/>
      <c r="AGL8" s="2"/>
      <c r="AGM8" s="2"/>
      <c r="AGN8" s="2"/>
      <c r="AGO8" s="2"/>
      <c r="AGP8" s="2"/>
      <c r="AGQ8" s="2"/>
      <c r="AGR8" s="2"/>
      <c r="AGS8" s="2"/>
      <c r="AGT8" s="2"/>
      <c r="AGU8" s="2"/>
      <c r="AGV8" s="2"/>
      <c r="AGW8" s="2"/>
      <c r="AGX8" s="2"/>
      <c r="AGY8" s="2"/>
      <c r="AGZ8" s="2"/>
      <c r="AHA8" s="2"/>
      <c r="AHB8" s="2"/>
      <c r="AHC8" s="2"/>
      <c r="AHD8" s="2"/>
      <c r="AHE8" s="2"/>
      <c r="AHF8" s="2"/>
      <c r="AHG8" s="2"/>
      <c r="AHH8" s="2"/>
      <c r="AHI8" s="2"/>
      <c r="AHJ8" s="2"/>
      <c r="AHK8" s="2"/>
      <c r="AHL8" s="2"/>
      <c r="AHM8" s="2"/>
      <c r="AHN8" s="2"/>
      <c r="AHO8" s="2"/>
      <c r="AHP8" s="2"/>
      <c r="AHQ8" s="2"/>
      <c r="AHR8" s="2"/>
      <c r="AHS8" s="2"/>
      <c r="AHT8" s="2"/>
      <c r="AHU8" s="2"/>
      <c r="AHV8" s="2"/>
      <c r="AHW8" s="2"/>
      <c r="AHX8" s="2"/>
      <c r="AHY8" s="2"/>
      <c r="AHZ8" s="2"/>
      <c r="AIA8" s="2"/>
      <c r="AIB8" s="2"/>
      <c r="AIC8" s="2"/>
      <c r="AID8" s="2"/>
      <c r="AIE8" s="2"/>
      <c r="AIF8" s="2"/>
      <c r="AIG8" s="2"/>
      <c r="AIH8" s="2"/>
      <c r="AII8" s="2"/>
      <c r="AIJ8" s="2"/>
      <c r="AIK8" s="2"/>
      <c r="AIL8" s="2"/>
      <c r="AIM8" s="2"/>
      <c r="AIN8" s="2"/>
      <c r="AIO8" s="2"/>
      <c r="AIP8" s="2"/>
      <c r="AIQ8" s="2"/>
      <c r="AIR8" s="2"/>
      <c r="AIS8" s="2"/>
      <c r="AIT8" s="2"/>
      <c r="AIU8" s="2"/>
      <c r="AIV8" s="2"/>
      <c r="AIW8" s="2"/>
      <c r="AIX8" s="2"/>
      <c r="AIY8" s="2"/>
      <c r="AIZ8" s="2"/>
      <c r="AJA8" s="2"/>
      <c r="AJB8" s="2"/>
      <c r="AJC8" s="2"/>
      <c r="AJD8" s="2"/>
      <c r="AJE8" s="2"/>
      <c r="AJF8" s="2"/>
      <c r="AJG8" s="2"/>
      <c r="AJH8" s="2"/>
      <c r="AJI8" s="2"/>
      <c r="AJJ8" s="2"/>
      <c r="AJK8" s="2"/>
      <c r="AJL8" s="2"/>
      <c r="AJM8" s="2"/>
      <c r="AJN8" s="2"/>
      <c r="AJO8" s="2"/>
      <c r="AJP8" s="2"/>
      <c r="AJQ8" s="2"/>
      <c r="AJR8" s="2"/>
      <c r="AJS8" s="2"/>
      <c r="AJT8" s="2"/>
      <c r="AJU8" s="2"/>
      <c r="AJV8" s="2"/>
      <c r="AJW8" s="2"/>
      <c r="AJX8" s="2"/>
      <c r="AJY8" s="2"/>
      <c r="AJZ8" s="2"/>
      <c r="AKA8" s="2"/>
      <c r="AKB8" s="2"/>
      <c r="AKC8" s="2"/>
      <c r="AKD8" s="2"/>
      <c r="AKE8" s="2"/>
      <c r="AKF8" s="2"/>
      <c r="AKG8" s="2"/>
      <c r="AKH8" s="2"/>
      <c r="AKI8" s="2"/>
      <c r="AKJ8" s="2"/>
      <c r="AKK8" s="2"/>
      <c r="AKL8" s="2"/>
      <c r="AKM8" s="2"/>
      <c r="AKN8" s="2"/>
      <c r="AKO8" s="2"/>
      <c r="AKP8" s="2"/>
      <c r="AKQ8" s="2"/>
      <c r="AKR8" s="2"/>
      <c r="AKS8" s="2"/>
      <c r="AKT8" s="2"/>
      <c r="AKU8" s="2"/>
      <c r="AKV8" s="2"/>
      <c r="AKW8" s="2"/>
      <c r="AKX8" s="2"/>
      <c r="AKY8" s="2"/>
      <c r="AKZ8" s="2"/>
      <c r="ALA8" s="2"/>
      <c r="ALB8" s="2"/>
      <c r="ALC8" s="2"/>
      <c r="ALD8" s="2"/>
      <c r="ALE8" s="2"/>
      <c r="ALF8" s="2"/>
      <c r="ALG8" s="2"/>
      <c r="ALH8" s="2"/>
      <c r="ALI8" s="2"/>
      <c r="ALJ8" s="2"/>
      <c r="ALK8" s="2"/>
      <c r="ALL8" s="2"/>
      <c r="ALM8" s="2"/>
      <c r="ALN8" s="2"/>
      <c r="ALO8" s="2"/>
      <c r="ALP8" s="2"/>
      <c r="ALQ8" s="2"/>
      <c r="ALR8" s="2"/>
      <c r="ALS8" s="2"/>
      <c r="ALT8" s="2"/>
      <c r="ALU8" s="2"/>
      <c r="ALV8" s="2"/>
      <c r="ALW8" s="2"/>
      <c r="ALX8" s="2"/>
      <c r="ALY8" s="2"/>
      <c r="ALZ8" s="2"/>
      <c r="AMA8" s="2"/>
      <c r="AMB8" s="2"/>
      <c r="AMC8" s="2"/>
      <c r="AMD8" s="2"/>
      <c r="AME8" s="2"/>
      <c r="AMF8" s="2"/>
      <c r="AMG8" s="2"/>
      <c r="AMH8" s="2"/>
      <c r="AMI8" s="2"/>
      <c r="AMJ8" s="2"/>
      <c r="AMK8" s="2"/>
      <c r="AML8" s="2"/>
      <c r="AMM8" s="2"/>
      <c r="AMN8" s="2"/>
      <c r="AMO8" s="2"/>
      <c r="AMP8" s="2"/>
      <c r="AMQ8" s="2"/>
      <c r="AMR8" s="2"/>
      <c r="AMS8" s="2"/>
      <c r="AMT8" s="2"/>
      <c r="AMU8" s="2"/>
      <c r="AMV8" s="2"/>
      <c r="AMW8" s="2"/>
      <c r="AMX8" s="2"/>
      <c r="AMY8" s="2"/>
      <c r="AMZ8" s="2"/>
      <c r="ANA8" s="2"/>
      <c r="ANB8" s="2"/>
      <c r="ANC8" s="2"/>
      <c r="AND8" s="2"/>
      <c r="ANE8" s="2"/>
      <c r="ANF8" s="2"/>
      <c r="ANG8" s="2"/>
      <c r="ANH8" s="2"/>
      <c r="ANI8" s="2"/>
      <c r="ANJ8" s="2"/>
      <c r="ANK8" s="2"/>
      <c r="ANL8" s="2"/>
      <c r="ANM8" s="2"/>
      <c r="ANN8" s="2"/>
      <c r="ANO8" s="2"/>
      <c r="ANP8" s="2"/>
      <c r="ANQ8" s="2"/>
      <c r="ANR8" s="2"/>
      <c r="ANS8" s="2"/>
      <c r="ANT8" s="2"/>
      <c r="ANU8" s="2"/>
      <c r="ANV8" s="2"/>
      <c r="ANW8" s="2"/>
      <c r="ANX8" s="2"/>
      <c r="ANY8" s="2"/>
      <c r="ANZ8" s="2"/>
      <c r="AOA8" s="2"/>
      <c r="AOB8" s="2"/>
      <c r="AOC8" s="2"/>
      <c r="AOD8" s="2"/>
      <c r="AOE8" s="2"/>
      <c r="AOF8" s="2"/>
      <c r="AOG8" s="2"/>
      <c r="AOH8" s="2"/>
      <c r="AOI8" s="2"/>
      <c r="AOJ8" s="2"/>
      <c r="AOK8" s="2"/>
      <c r="AOL8" s="2"/>
      <c r="AOM8" s="2"/>
      <c r="AON8" s="2"/>
      <c r="AOO8" s="2"/>
      <c r="AOP8" s="2"/>
      <c r="AOQ8" s="2"/>
      <c r="AOR8" s="2"/>
      <c r="AOS8" s="2"/>
      <c r="AOT8" s="2"/>
      <c r="AOU8" s="2"/>
      <c r="AOV8" s="2"/>
      <c r="AOW8" s="2"/>
      <c r="AOX8" s="2"/>
      <c r="AOY8" s="2"/>
      <c r="AOZ8" s="2"/>
      <c r="APA8" s="2"/>
      <c r="APB8" s="2"/>
      <c r="APC8" s="2"/>
      <c r="APD8" s="2"/>
      <c r="APE8" s="2"/>
      <c r="APF8" s="2"/>
      <c r="APG8" s="2"/>
      <c r="APH8" s="2"/>
      <c r="API8" s="2"/>
      <c r="APJ8" s="2"/>
      <c r="APK8" s="2"/>
      <c r="APL8" s="2"/>
      <c r="APM8" s="2"/>
      <c r="APN8" s="2"/>
      <c r="APO8" s="2"/>
      <c r="APP8" s="2"/>
      <c r="APQ8" s="2"/>
      <c r="APR8" s="2"/>
      <c r="APS8" s="2"/>
      <c r="APT8" s="2"/>
      <c r="APU8" s="2"/>
      <c r="APV8" s="2"/>
      <c r="APW8" s="2"/>
      <c r="APX8" s="2"/>
      <c r="APY8" s="2"/>
      <c r="APZ8" s="2"/>
      <c r="AQA8" s="2"/>
      <c r="AQB8" s="2"/>
      <c r="AQC8" s="2"/>
      <c r="AQD8" s="2"/>
      <c r="AQE8" s="2"/>
      <c r="AQF8" s="2"/>
      <c r="AQG8" s="2"/>
      <c r="AQH8" s="2"/>
      <c r="AQI8" s="2"/>
      <c r="AQJ8" s="2"/>
      <c r="AQK8" s="2"/>
      <c r="AQL8" s="2"/>
      <c r="AQM8" s="2"/>
      <c r="AQN8" s="2"/>
      <c r="AQO8" s="2"/>
      <c r="AQP8" s="2"/>
      <c r="AQQ8" s="2"/>
      <c r="AQR8" s="2"/>
      <c r="AQS8" s="2"/>
      <c r="AQT8" s="2"/>
      <c r="AQU8" s="2"/>
      <c r="AQV8" s="2"/>
      <c r="AQW8" s="2"/>
      <c r="AQX8" s="2"/>
      <c r="AQY8" s="2"/>
      <c r="AQZ8" s="2"/>
      <c r="ARA8" s="2"/>
      <c r="ARB8" s="2"/>
      <c r="ARC8" s="2"/>
      <c r="ARD8" s="2"/>
      <c r="ARE8" s="2"/>
      <c r="ARF8" s="2"/>
      <c r="ARG8" s="2"/>
      <c r="ARH8" s="2"/>
      <c r="ARI8" s="2"/>
      <c r="ARJ8" s="2"/>
      <c r="ARK8" s="2"/>
      <c r="ARL8" s="2"/>
      <c r="ARM8" s="2"/>
      <c r="ARN8" s="2"/>
      <c r="ARO8" s="2"/>
      <c r="ARP8" s="2"/>
      <c r="ARQ8" s="2"/>
      <c r="ARR8" s="2"/>
      <c r="ARS8" s="2"/>
      <c r="ART8" s="2"/>
      <c r="ARU8" s="2"/>
      <c r="ARV8" s="2"/>
      <c r="ARW8" s="2"/>
      <c r="ARX8" s="2"/>
      <c r="ARY8" s="2"/>
      <c r="ARZ8" s="2"/>
      <c r="ASA8" s="2"/>
      <c r="ASB8" s="2"/>
      <c r="ASC8" s="2"/>
      <c r="ASD8" s="2"/>
      <c r="ASE8" s="2"/>
      <c r="ASF8" s="2"/>
      <c r="ASG8" s="2"/>
      <c r="ASH8" s="2"/>
      <c r="ASI8" s="2"/>
      <c r="ASJ8" s="2"/>
      <c r="ASK8" s="2"/>
      <c r="ASL8" s="2"/>
      <c r="ASM8" s="2"/>
      <c r="ASN8" s="2"/>
      <c r="ASO8" s="2"/>
      <c r="ASP8" s="2"/>
      <c r="ASQ8" s="2"/>
      <c r="ASR8" s="2"/>
      <c r="ASS8" s="2"/>
      <c r="AST8" s="2"/>
      <c r="ASU8" s="2"/>
      <c r="ASV8" s="2"/>
      <c r="ASW8" s="2"/>
      <c r="ASX8" s="2"/>
      <c r="ASY8" s="2"/>
      <c r="ASZ8" s="2"/>
      <c r="ATA8" s="2"/>
      <c r="ATB8" s="2"/>
      <c r="ATC8" s="2"/>
      <c r="ATD8" s="2"/>
      <c r="ATE8" s="2"/>
      <c r="ATF8" s="2"/>
      <c r="ATG8" s="2"/>
      <c r="ATH8" s="2"/>
      <c r="ATI8" s="2"/>
      <c r="ATJ8" s="2"/>
      <c r="ATK8" s="2"/>
      <c r="ATL8" s="2"/>
      <c r="ATM8" s="2"/>
      <c r="ATN8" s="2"/>
      <c r="ATO8" s="2"/>
      <c r="ATP8" s="2"/>
      <c r="ATQ8" s="2"/>
      <c r="ATR8" s="2"/>
      <c r="ATS8" s="2"/>
      <c r="ATT8" s="2"/>
      <c r="ATU8" s="2"/>
      <c r="ATV8" s="2"/>
      <c r="ATW8" s="2"/>
      <c r="ATX8" s="2"/>
      <c r="ATY8" s="2"/>
      <c r="ATZ8" s="2"/>
      <c r="AUA8" s="2"/>
      <c r="AUB8" s="2"/>
      <c r="AUC8" s="2"/>
      <c r="AUD8" s="2"/>
      <c r="AUE8" s="2"/>
      <c r="AUF8" s="2"/>
      <c r="AUG8" s="2"/>
      <c r="AUH8" s="2"/>
      <c r="AUI8" s="2"/>
      <c r="AUJ8" s="2"/>
      <c r="AUK8" s="2"/>
      <c r="AUL8" s="2"/>
      <c r="AUM8" s="2"/>
      <c r="AUN8" s="2"/>
      <c r="AUO8" s="2"/>
      <c r="AUP8" s="2"/>
      <c r="AUQ8" s="2"/>
      <c r="AUR8" s="2"/>
      <c r="AUS8" s="2"/>
      <c r="AUT8" s="2"/>
      <c r="AUU8" s="2"/>
      <c r="AUV8" s="2"/>
      <c r="AUW8" s="2"/>
      <c r="AUX8" s="2"/>
      <c r="AUY8" s="2"/>
      <c r="AUZ8" s="2"/>
      <c r="AVA8" s="2"/>
      <c r="AVB8" s="2"/>
      <c r="AVC8" s="2"/>
      <c r="AVD8" s="2"/>
      <c r="AVE8" s="2"/>
      <c r="AVF8" s="2"/>
      <c r="AVG8" s="2"/>
      <c r="AVH8" s="2"/>
      <c r="AVI8" s="2"/>
      <c r="AVJ8" s="2"/>
      <c r="AVK8" s="2"/>
      <c r="AVL8" s="2"/>
      <c r="AVM8" s="2"/>
      <c r="AVN8" s="2"/>
      <c r="AVO8" s="2"/>
      <c r="AVP8" s="2"/>
      <c r="AVQ8" s="2"/>
      <c r="AVR8" s="2"/>
      <c r="AVS8" s="2"/>
      <c r="AVT8" s="2"/>
      <c r="AVU8" s="2"/>
      <c r="AVV8" s="2"/>
      <c r="AVW8" s="2"/>
      <c r="AVX8" s="2"/>
      <c r="AVY8" s="2"/>
      <c r="AVZ8" s="2"/>
      <c r="AWA8" s="2"/>
      <c r="AWB8" s="2"/>
      <c r="AWC8" s="2"/>
      <c r="AWD8" s="2"/>
      <c r="AWE8" s="2"/>
      <c r="AWF8" s="2"/>
      <c r="AWG8" s="2"/>
      <c r="AWH8" s="2"/>
      <c r="AWI8" s="2"/>
      <c r="AWJ8" s="2"/>
      <c r="AWK8" s="2"/>
      <c r="AWL8" s="2"/>
      <c r="AWM8" s="2"/>
      <c r="AWN8" s="2"/>
      <c r="AWO8" s="2"/>
      <c r="AWP8" s="2"/>
      <c r="AWQ8" s="2"/>
      <c r="AWR8" s="2"/>
      <c r="AWS8" s="2"/>
      <c r="AWT8" s="2"/>
      <c r="AWU8" s="2"/>
      <c r="AWV8" s="2"/>
      <c r="AWW8" s="2"/>
      <c r="AWX8" s="2"/>
      <c r="AWY8" s="2"/>
      <c r="AWZ8" s="2"/>
      <c r="AXA8" s="2"/>
      <c r="AXB8" s="2"/>
      <c r="AXC8" s="2"/>
      <c r="AXD8" s="2"/>
      <c r="AXE8" s="2"/>
      <c r="AXF8" s="2"/>
      <c r="AXG8" s="2"/>
      <c r="AXH8" s="2"/>
      <c r="AXI8" s="2"/>
      <c r="AXJ8" s="2"/>
      <c r="AXK8" s="2"/>
      <c r="AXL8" s="2"/>
      <c r="AXM8" s="2"/>
      <c r="AXN8" s="2"/>
      <c r="AXO8" s="2"/>
      <c r="AXP8" s="2"/>
      <c r="AXQ8" s="2"/>
      <c r="AXR8" s="2"/>
      <c r="AXS8" s="2"/>
      <c r="AXT8" s="2"/>
      <c r="AXU8" s="2"/>
      <c r="AXV8" s="2"/>
      <c r="AXW8" s="2"/>
      <c r="AXX8" s="2"/>
      <c r="AXY8" s="2"/>
      <c r="AXZ8" s="2"/>
      <c r="AYA8" s="2"/>
      <c r="AYB8" s="2"/>
      <c r="AYC8" s="2"/>
      <c r="AYD8" s="2"/>
      <c r="AYE8" s="2"/>
      <c r="AYF8" s="2"/>
      <c r="AYG8" s="2"/>
      <c r="AYH8" s="2"/>
      <c r="AYI8" s="2"/>
      <c r="AYJ8" s="2"/>
      <c r="AYK8" s="2"/>
      <c r="AYL8" s="2"/>
      <c r="AYM8" s="2"/>
      <c r="AYN8" s="2"/>
      <c r="AYO8" s="2"/>
      <c r="AYP8" s="2"/>
      <c r="AYQ8" s="2"/>
      <c r="AYR8" s="2"/>
      <c r="AYS8" s="2"/>
      <c r="AYT8" s="2"/>
      <c r="AYU8" s="2"/>
      <c r="AYV8" s="2"/>
      <c r="AYW8" s="2"/>
      <c r="AYX8" s="2"/>
      <c r="AYY8" s="2"/>
      <c r="AYZ8" s="2"/>
      <c r="AZA8" s="2"/>
      <c r="AZB8" s="2"/>
      <c r="AZC8" s="2"/>
      <c r="AZD8" s="2"/>
      <c r="AZE8" s="2"/>
      <c r="AZF8" s="2"/>
      <c r="AZG8" s="2"/>
      <c r="AZH8" s="2"/>
      <c r="AZI8" s="2"/>
      <c r="AZJ8" s="2"/>
      <c r="AZK8" s="2"/>
      <c r="AZL8" s="2"/>
      <c r="AZM8" s="2"/>
      <c r="AZN8" s="2"/>
      <c r="AZO8" s="2"/>
      <c r="AZP8" s="2"/>
      <c r="AZQ8" s="2"/>
      <c r="AZR8" s="2"/>
      <c r="AZS8" s="2"/>
      <c r="AZT8" s="2"/>
      <c r="AZU8" s="2"/>
      <c r="AZV8" s="2"/>
      <c r="AZW8" s="2"/>
      <c r="AZX8" s="2"/>
      <c r="AZY8" s="2"/>
      <c r="AZZ8" s="2"/>
      <c r="BAA8" s="2"/>
      <c r="BAB8" s="2"/>
      <c r="BAC8" s="2"/>
      <c r="BAD8" s="2"/>
      <c r="BAE8" s="2"/>
      <c r="BAF8" s="2"/>
      <c r="BAG8" s="2"/>
      <c r="BAH8" s="2"/>
      <c r="BAI8" s="2"/>
      <c r="BAJ8" s="2"/>
      <c r="BAK8" s="2"/>
      <c r="BAL8" s="2"/>
      <c r="BAM8" s="2"/>
      <c r="BAN8" s="2"/>
      <c r="BAO8" s="2"/>
      <c r="BAP8" s="2"/>
      <c r="BAQ8" s="2"/>
      <c r="BAR8" s="2"/>
      <c r="BAS8" s="2"/>
      <c r="BAT8" s="2"/>
      <c r="BAU8" s="2"/>
      <c r="BAV8" s="2"/>
      <c r="BAW8" s="2"/>
      <c r="BAX8" s="2"/>
      <c r="BAY8" s="2"/>
      <c r="BAZ8" s="2"/>
      <c r="BBA8" s="2"/>
      <c r="BBB8" s="2"/>
      <c r="BBC8" s="2"/>
      <c r="BBD8" s="2"/>
      <c r="BBE8" s="2"/>
      <c r="BBF8" s="2"/>
      <c r="BBG8" s="2"/>
      <c r="BBH8" s="2"/>
      <c r="BBI8" s="2"/>
      <c r="BBJ8" s="2"/>
      <c r="BBK8" s="2"/>
      <c r="BBL8" s="2"/>
      <c r="BBM8" s="2"/>
      <c r="BBN8" s="2"/>
      <c r="BBO8" s="2"/>
      <c r="BBP8" s="2"/>
      <c r="BBQ8" s="2"/>
      <c r="BBR8" s="2"/>
      <c r="BBS8" s="2"/>
      <c r="BBT8" s="2"/>
      <c r="BBU8" s="2"/>
      <c r="BBV8" s="2"/>
      <c r="BBW8" s="2"/>
      <c r="BBX8" s="2"/>
      <c r="BBY8" s="2"/>
      <c r="BBZ8" s="2"/>
      <c r="BCA8" s="2"/>
      <c r="BCB8" s="2"/>
      <c r="BCC8" s="2"/>
      <c r="BCD8" s="2"/>
      <c r="BCE8" s="2"/>
      <c r="BCF8" s="2"/>
      <c r="BCG8" s="2"/>
      <c r="BCH8" s="2"/>
      <c r="BCI8" s="2"/>
      <c r="BCJ8" s="2"/>
      <c r="BCK8" s="2"/>
      <c r="BCL8" s="2"/>
      <c r="BCM8" s="2"/>
      <c r="BCN8" s="2"/>
      <c r="BCO8" s="2"/>
      <c r="BCP8" s="2"/>
      <c r="BCQ8" s="2"/>
      <c r="BCR8" s="2"/>
      <c r="BCS8" s="2"/>
      <c r="BCT8" s="2"/>
      <c r="BCU8" s="2"/>
      <c r="BCV8" s="2"/>
      <c r="BCW8" s="2"/>
      <c r="BCX8" s="2"/>
      <c r="BCY8" s="2"/>
      <c r="BCZ8" s="2"/>
      <c r="BDA8" s="2"/>
      <c r="BDB8" s="2"/>
      <c r="BDC8" s="2"/>
      <c r="BDD8" s="2"/>
      <c r="BDE8" s="2"/>
      <c r="BDF8" s="2"/>
      <c r="BDG8" s="2"/>
      <c r="BDH8" s="2"/>
      <c r="BDI8" s="2"/>
      <c r="BDJ8" s="2"/>
      <c r="BDK8" s="2"/>
      <c r="BDL8" s="2"/>
      <c r="BDM8" s="2"/>
      <c r="BDN8" s="2"/>
      <c r="BDO8" s="2"/>
      <c r="BDP8" s="2"/>
      <c r="BDQ8" s="2"/>
      <c r="BDR8" s="2"/>
      <c r="BDS8" s="2"/>
      <c r="BDT8" s="2"/>
      <c r="BDU8" s="2"/>
      <c r="BDV8" s="2"/>
      <c r="BDW8" s="2"/>
      <c r="BDX8" s="2"/>
      <c r="BDY8" s="2"/>
      <c r="BDZ8" s="2"/>
      <c r="BEA8" s="2"/>
      <c r="BEB8" s="2"/>
      <c r="BEC8" s="2"/>
      <c r="BED8" s="2"/>
      <c r="BEE8" s="2"/>
      <c r="BEF8" s="2"/>
      <c r="BEG8" s="2"/>
      <c r="BEH8" s="2"/>
      <c r="BEI8" s="2"/>
      <c r="BEJ8" s="2"/>
      <c r="BEK8" s="2"/>
      <c r="BEL8" s="2"/>
      <c r="BEM8" s="2"/>
      <c r="BEN8" s="2"/>
      <c r="BEO8" s="2"/>
      <c r="BEP8" s="2"/>
      <c r="BEQ8" s="2"/>
      <c r="BER8" s="2"/>
      <c r="BES8" s="2"/>
      <c r="BET8" s="2"/>
      <c r="BEU8" s="2"/>
      <c r="BEV8" s="2"/>
      <c r="BEW8" s="2"/>
      <c r="BEX8" s="2"/>
      <c r="BEY8" s="2"/>
      <c r="BEZ8" s="2"/>
      <c r="BFA8" s="2"/>
      <c r="BFB8" s="2"/>
      <c r="BFC8" s="2"/>
      <c r="BFD8" s="2"/>
      <c r="BFE8" s="2"/>
      <c r="BFF8" s="2"/>
      <c r="BFG8" s="2"/>
      <c r="BFH8" s="2"/>
      <c r="BFI8" s="2"/>
      <c r="BFJ8" s="2"/>
      <c r="BFK8" s="2"/>
      <c r="BFL8" s="2"/>
      <c r="BFM8" s="2"/>
      <c r="BFN8" s="2"/>
      <c r="BFO8" s="2"/>
      <c r="BFP8" s="2"/>
      <c r="BFQ8" s="2"/>
      <c r="BFR8" s="2"/>
      <c r="BFS8" s="2"/>
      <c r="BFT8" s="2"/>
      <c r="BFU8" s="2"/>
      <c r="BFV8" s="2"/>
      <c r="BFW8" s="2"/>
      <c r="BFX8" s="2"/>
      <c r="BFY8" s="2"/>
      <c r="BFZ8" s="2"/>
      <c r="BGA8" s="2"/>
      <c r="BGB8" s="2"/>
      <c r="BGC8" s="2"/>
      <c r="BGD8" s="2"/>
      <c r="BGE8" s="2"/>
      <c r="BGF8" s="2"/>
      <c r="BGG8" s="2"/>
      <c r="BGH8" s="2"/>
      <c r="BGI8" s="2"/>
      <c r="BGJ8" s="2"/>
      <c r="BGK8" s="2"/>
      <c r="BGL8" s="2"/>
      <c r="BGM8" s="2"/>
      <c r="BGN8" s="2"/>
      <c r="BGO8" s="2"/>
      <c r="BGP8" s="2"/>
      <c r="BGQ8" s="2"/>
      <c r="BGR8" s="2"/>
      <c r="BGS8" s="2"/>
      <c r="BGT8" s="2"/>
      <c r="BGU8" s="2"/>
      <c r="BGV8" s="2"/>
      <c r="BGW8" s="2"/>
      <c r="BGX8" s="2"/>
      <c r="BGY8" s="2"/>
      <c r="BGZ8" s="2"/>
      <c r="BHA8" s="2"/>
      <c r="BHB8" s="2"/>
      <c r="BHC8" s="2"/>
      <c r="BHD8" s="2"/>
      <c r="BHE8" s="2"/>
      <c r="BHF8" s="2"/>
      <c r="BHG8" s="2"/>
      <c r="BHH8" s="2"/>
      <c r="BHI8" s="2"/>
    </row>
    <row r="9" spans="1:1569" s="23" customFormat="1" ht="21.95" customHeight="1">
      <c r="A9" s="39"/>
      <c r="B9" s="528" t="s">
        <v>178</v>
      </c>
      <c r="C9" s="39"/>
      <c r="D9" s="39"/>
      <c r="E9" s="39"/>
      <c r="F9" s="39"/>
      <c r="G9" s="39"/>
      <c r="H9" s="39"/>
      <c r="I9" s="2"/>
      <c r="J9" s="2"/>
      <c r="K9" s="2"/>
      <c r="L9" s="2"/>
      <c r="M9" s="2"/>
      <c r="N9" s="2"/>
      <c r="O9" s="2"/>
      <c r="P9" s="2"/>
      <c r="Q9" s="2"/>
      <c r="R9" s="2"/>
      <c r="S9" s="2"/>
      <c r="T9" s="2"/>
      <c r="U9" s="2"/>
      <c r="V9" s="2"/>
      <c r="W9" s="1"/>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c r="IX9" s="2"/>
      <c r="IY9" s="2"/>
      <c r="IZ9" s="2"/>
      <c r="JA9" s="2"/>
      <c r="JB9" s="2"/>
      <c r="JC9" s="2"/>
      <c r="JD9" s="2"/>
      <c r="JE9" s="2"/>
      <c r="JF9" s="2"/>
      <c r="JG9" s="2"/>
      <c r="JH9" s="2"/>
      <c r="JI9" s="2"/>
      <c r="JJ9" s="2"/>
      <c r="JK9" s="2"/>
      <c r="JL9" s="2"/>
      <c r="JM9" s="2"/>
      <c r="JN9" s="2"/>
      <c r="JO9" s="2"/>
      <c r="JP9" s="2"/>
      <c r="JQ9" s="2"/>
      <c r="JR9" s="2"/>
      <c r="JS9" s="2"/>
      <c r="JT9" s="2"/>
      <c r="JU9" s="2"/>
      <c r="JV9" s="2"/>
      <c r="JW9" s="2"/>
      <c r="JX9" s="2"/>
      <c r="JY9" s="2"/>
      <c r="JZ9" s="2"/>
      <c r="KA9" s="2"/>
      <c r="KB9" s="2"/>
      <c r="KC9" s="2"/>
      <c r="KD9" s="2"/>
      <c r="KE9" s="2"/>
      <c r="KF9" s="2"/>
      <c r="KG9" s="2"/>
      <c r="KH9" s="2"/>
      <c r="KI9" s="2"/>
      <c r="KJ9" s="2"/>
      <c r="KK9" s="2"/>
      <c r="KL9" s="2"/>
      <c r="KM9" s="2"/>
      <c r="KN9" s="2"/>
      <c r="KO9" s="2"/>
      <c r="KP9" s="2"/>
      <c r="KQ9" s="2"/>
      <c r="KR9" s="2"/>
      <c r="KS9" s="2"/>
      <c r="KT9" s="2"/>
      <c r="KU9" s="2"/>
      <c r="KV9" s="2"/>
      <c r="KW9" s="2"/>
      <c r="KX9" s="2"/>
      <c r="KY9" s="2"/>
      <c r="KZ9" s="2"/>
      <c r="LA9" s="2"/>
      <c r="LB9" s="2"/>
      <c r="LC9" s="2"/>
      <c r="LD9" s="2"/>
      <c r="LE9" s="2"/>
      <c r="LF9" s="2"/>
      <c r="LG9" s="2"/>
      <c r="LH9" s="2"/>
      <c r="LI9" s="2"/>
      <c r="LJ9" s="2"/>
      <c r="LK9" s="2"/>
      <c r="LL9" s="2"/>
      <c r="LM9" s="2"/>
      <c r="LN9" s="2"/>
      <c r="LO9" s="2"/>
      <c r="LP9" s="2"/>
      <c r="LQ9" s="2"/>
      <c r="LR9" s="2"/>
      <c r="LS9" s="2"/>
      <c r="LT9" s="2"/>
      <c r="LU9" s="2"/>
      <c r="LV9" s="2"/>
      <c r="LW9" s="2"/>
      <c r="LX9" s="2"/>
      <c r="LY9" s="2"/>
      <c r="LZ9" s="2"/>
      <c r="MA9" s="2"/>
      <c r="MB9" s="2"/>
      <c r="MC9" s="2"/>
      <c r="MD9" s="2"/>
      <c r="ME9" s="2"/>
      <c r="MF9" s="2"/>
      <c r="MG9" s="2"/>
      <c r="MH9" s="2"/>
      <c r="MI9" s="2"/>
      <c r="MJ9" s="2"/>
      <c r="MK9" s="2"/>
      <c r="ML9" s="2"/>
      <c r="MM9" s="2"/>
      <c r="MN9" s="2"/>
      <c r="MO9" s="2"/>
      <c r="MP9" s="2"/>
      <c r="MQ9" s="2"/>
      <c r="MR9" s="2"/>
      <c r="MS9" s="2"/>
      <c r="MT9" s="2"/>
      <c r="MU9" s="2"/>
      <c r="MV9" s="2"/>
      <c r="MW9" s="2"/>
      <c r="MX9" s="2"/>
      <c r="MY9" s="2"/>
      <c r="MZ9" s="2"/>
      <c r="NA9" s="2"/>
      <c r="NB9" s="2"/>
      <c r="NC9" s="2"/>
      <c r="ND9" s="2"/>
      <c r="NE9" s="2"/>
      <c r="NF9" s="2"/>
      <c r="NG9" s="2"/>
      <c r="NH9" s="2"/>
      <c r="NI9" s="2"/>
      <c r="NJ9" s="2"/>
      <c r="NK9" s="2"/>
      <c r="NL9" s="2"/>
      <c r="NM9" s="2"/>
      <c r="NN9" s="2"/>
      <c r="NO9" s="2"/>
      <c r="NP9" s="2"/>
      <c r="NQ9" s="2"/>
      <c r="NR9" s="2"/>
      <c r="NS9" s="2"/>
      <c r="NT9" s="2"/>
      <c r="NU9" s="2"/>
      <c r="NV9" s="2"/>
      <c r="NW9" s="2"/>
      <c r="NX9" s="2"/>
      <c r="NY9" s="2"/>
      <c r="NZ9" s="2"/>
      <c r="OA9" s="2"/>
      <c r="OB9" s="2"/>
      <c r="OC9" s="2"/>
      <c r="OD9" s="2"/>
      <c r="OE9" s="2"/>
      <c r="OF9" s="2"/>
      <c r="OG9" s="2"/>
      <c r="OH9" s="2"/>
      <c r="OI9" s="2"/>
      <c r="OJ9" s="2"/>
      <c r="OK9" s="2"/>
      <c r="OL9" s="2"/>
      <c r="OM9" s="2"/>
      <c r="ON9" s="2"/>
      <c r="OO9" s="2"/>
      <c r="OP9" s="2"/>
      <c r="OQ9" s="2"/>
      <c r="OR9" s="2"/>
      <c r="OS9" s="2"/>
      <c r="OT9" s="2"/>
      <c r="OU9" s="2"/>
      <c r="OV9" s="2"/>
      <c r="OW9" s="2"/>
      <c r="OX9" s="2"/>
      <c r="OY9" s="2"/>
      <c r="OZ9" s="2"/>
      <c r="PA9" s="2"/>
      <c r="PB9" s="2"/>
      <c r="PC9" s="2"/>
      <c r="PD9" s="2"/>
      <c r="PE9" s="2"/>
      <c r="PF9" s="2"/>
      <c r="PG9" s="2"/>
      <c r="PH9" s="2"/>
      <c r="PI9" s="2"/>
      <c r="PJ9" s="2"/>
      <c r="PK9" s="2"/>
      <c r="PL9" s="2"/>
      <c r="PM9" s="2"/>
      <c r="PN9" s="2"/>
      <c r="PO9" s="2"/>
      <c r="PP9" s="2"/>
      <c r="PQ9" s="2"/>
      <c r="PR9" s="2"/>
      <c r="PS9" s="2"/>
      <c r="PT9" s="2"/>
      <c r="PU9" s="2"/>
      <c r="PV9" s="2"/>
      <c r="PW9" s="2"/>
      <c r="PX9" s="2"/>
      <c r="PY9" s="2"/>
      <c r="PZ9" s="2"/>
      <c r="QA9" s="2"/>
      <c r="QB9" s="2"/>
      <c r="QC9" s="2"/>
      <c r="QD9" s="2"/>
      <c r="QE9" s="2"/>
      <c r="QF9" s="2"/>
      <c r="QG9" s="2"/>
      <c r="QH9" s="2"/>
      <c r="QI9" s="2"/>
      <c r="QJ9" s="2"/>
      <c r="QK9" s="2"/>
      <c r="QL9" s="2"/>
      <c r="QM9" s="2"/>
      <c r="QN9" s="2"/>
      <c r="QO9" s="2"/>
      <c r="QP9" s="2"/>
      <c r="QQ9" s="2"/>
      <c r="QR9" s="2"/>
      <c r="QS9" s="2"/>
      <c r="QT9" s="2"/>
      <c r="QU9" s="2"/>
      <c r="QV9" s="2"/>
      <c r="QW9" s="2"/>
      <c r="QX9" s="2"/>
      <c r="QY9" s="2"/>
      <c r="QZ9" s="2"/>
      <c r="RA9" s="2"/>
      <c r="RB9" s="2"/>
      <c r="RC9" s="2"/>
      <c r="RD9" s="2"/>
      <c r="RE9" s="2"/>
      <c r="RF9" s="2"/>
      <c r="RG9" s="2"/>
      <c r="RH9" s="2"/>
      <c r="RI9" s="2"/>
      <c r="RJ9" s="2"/>
      <c r="RK9" s="2"/>
      <c r="RL9" s="2"/>
      <c r="RM9" s="2"/>
      <c r="RN9" s="2"/>
      <c r="RO9" s="2"/>
      <c r="RP9" s="2"/>
      <c r="RQ9" s="2"/>
      <c r="RR9" s="2"/>
      <c r="RS9" s="2"/>
      <c r="RT9" s="2"/>
      <c r="RU9" s="2"/>
      <c r="RV9" s="2"/>
      <c r="RW9" s="2"/>
      <c r="RX9" s="2"/>
      <c r="RY9" s="2"/>
      <c r="RZ9" s="2"/>
      <c r="SA9" s="2"/>
      <c r="SB9" s="2"/>
      <c r="SC9" s="2"/>
      <c r="SD9" s="2"/>
      <c r="SE9" s="2"/>
      <c r="SF9" s="2"/>
      <c r="SG9" s="2"/>
      <c r="SH9" s="2"/>
      <c r="SI9" s="2"/>
      <c r="SJ9" s="2"/>
      <c r="SK9" s="2"/>
      <c r="SL9" s="2"/>
      <c r="SM9" s="2"/>
      <c r="SN9" s="2"/>
      <c r="SO9" s="2"/>
      <c r="SP9" s="2"/>
      <c r="SQ9" s="2"/>
      <c r="SR9" s="2"/>
      <c r="SS9" s="2"/>
      <c r="ST9" s="2"/>
      <c r="SU9" s="2"/>
      <c r="SV9" s="2"/>
      <c r="SW9" s="2"/>
      <c r="SX9" s="2"/>
      <c r="SY9" s="2"/>
      <c r="SZ9" s="2"/>
      <c r="TA9" s="2"/>
      <c r="TB9" s="2"/>
      <c r="TC9" s="2"/>
      <c r="TD9" s="2"/>
      <c r="TE9" s="2"/>
      <c r="TF9" s="2"/>
      <c r="TG9" s="2"/>
      <c r="TH9" s="2"/>
      <c r="TI9" s="2"/>
      <c r="TJ9" s="2"/>
      <c r="TK9" s="2"/>
      <c r="TL9" s="2"/>
      <c r="TM9" s="2"/>
      <c r="TN9" s="2"/>
      <c r="TO9" s="2"/>
      <c r="TP9" s="2"/>
      <c r="TQ9" s="2"/>
      <c r="TR9" s="2"/>
      <c r="TS9" s="2"/>
      <c r="TT9" s="2"/>
      <c r="TU9" s="2"/>
      <c r="TV9" s="2"/>
      <c r="TW9" s="2"/>
      <c r="TX9" s="2"/>
      <c r="TY9" s="2"/>
      <c r="TZ9" s="2"/>
      <c r="UA9" s="2"/>
      <c r="UB9" s="2"/>
      <c r="UC9" s="2"/>
      <c r="UD9" s="2"/>
      <c r="UE9" s="2"/>
      <c r="UF9" s="2"/>
      <c r="UG9" s="2"/>
      <c r="UH9" s="2"/>
      <c r="UI9" s="2"/>
      <c r="UJ9" s="2"/>
      <c r="UK9" s="2"/>
      <c r="UL9" s="2"/>
      <c r="UM9" s="2"/>
      <c r="UN9" s="2"/>
      <c r="UO9" s="2"/>
      <c r="UP9" s="2"/>
      <c r="UQ9" s="2"/>
      <c r="UR9" s="2"/>
      <c r="US9" s="2"/>
      <c r="UT9" s="2"/>
      <c r="UU9" s="2"/>
      <c r="UV9" s="2"/>
      <c r="UW9" s="2"/>
      <c r="UX9" s="2"/>
      <c r="UY9" s="2"/>
      <c r="UZ9" s="2"/>
      <c r="VA9" s="2"/>
      <c r="VB9" s="2"/>
      <c r="VC9" s="2"/>
      <c r="VD9" s="2"/>
      <c r="VE9" s="2"/>
      <c r="VF9" s="2"/>
      <c r="VG9" s="2"/>
      <c r="VH9" s="2"/>
      <c r="VI9" s="2"/>
      <c r="VJ9" s="2"/>
      <c r="VK9" s="2"/>
      <c r="VL9" s="2"/>
      <c r="VM9" s="2"/>
      <c r="VN9" s="2"/>
      <c r="VO9" s="2"/>
      <c r="VP9" s="2"/>
      <c r="VQ9" s="2"/>
      <c r="VR9" s="2"/>
      <c r="VS9" s="2"/>
      <c r="VT9" s="2"/>
      <c r="VU9" s="2"/>
      <c r="VV9" s="2"/>
      <c r="VW9" s="2"/>
      <c r="VX9" s="2"/>
      <c r="VY9" s="2"/>
      <c r="VZ9" s="2"/>
      <c r="WA9" s="2"/>
      <c r="WB9" s="2"/>
      <c r="WC9" s="2"/>
      <c r="WD9" s="2"/>
      <c r="WE9" s="2"/>
      <c r="WF9" s="2"/>
      <c r="WG9" s="2"/>
      <c r="WH9" s="2"/>
      <c r="WI9" s="2"/>
      <c r="WJ9" s="2"/>
      <c r="WK9" s="2"/>
      <c r="WL9" s="2"/>
      <c r="WM9" s="2"/>
      <c r="WN9" s="2"/>
      <c r="WO9" s="2"/>
      <c r="WP9" s="2"/>
      <c r="WQ9" s="2"/>
      <c r="WR9" s="2"/>
      <c r="WS9" s="2"/>
      <c r="WT9" s="2"/>
      <c r="WU9" s="2"/>
      <c r="WV9" s="2"/>
      <c r="WW9" s="2"/>
      <c r="WX9" s="2"/>
      <c r="WY9" s="2"/>
      <c r="WZ9" s="2"/>
      <c r="XA9" s="2"/>
      <c r="XB9" s="2"/>
      <c r="XC9" s="2"/>
      <c r="XD9" s="2"/>
      <c r="XE9" s="2"/>
      <c r="XF9" s="2"/>
      <c r="XG9" s="2"/>
      <c r="XH9" s="2"/>
      <c r="XI9" s="2"/>
      <c r="XJ9" s="2"/>
      <c r="XK9" s="2"/>
      <c r="XL9" s="2"/>
      <c r="XM9" s="2"/>
      <c r="XN9" s="2"/>
      <c r="XO9" s="2"/>
      <c r="XP9" s="2"/>
      <c r="XQ9" s="2"/>
      <c r="XR9" s="2"/>
      <c r="XS9" s="2"/>
      <c r="XT9" s="2"/>
      <c r="XU9" s="2"/>
      <c r="XV9" s="2"/>
      <c r="XW9" s="2"/>
      <c r="XX9" s="2"/>
      <c r="XY9" s="2"/>
      <c r="XZ9" s="2"/>
      <c r="YA9" s="2"/>
      <c r="YB9" s="2"/>
      <c r="YC9" s="2"/>
      <c r="YD9" s="2"/>
      <c r="YE9" s="2"/>
      <c r="YF9" s="2"/>
      <c r="YG9" s="2"/>
      <c r="YH9" s="2"/>
      <c r="YI9" s="2"/>
      <c r="YJ9" s="2"/>
      <c r="YK9" s="2"/>
      <c r="YL9" s="2"/>
      <c r="YM9" s="2"/>
      <c r="YN9" s="2"/>
      <c r="YO9" s="2"/>
      <c r="YP9" s="2"/>
      <c r="YQ9" s="2"/>
      <c r="YR9" s="2"/>
      <c r="YS9" s="2"/>
      <c r="YT9" s="2"/>
      <c r="YU9" s="2"/>
      <c r="YV9" s="2"/>
      <c r="YW9" s="2"/>
      <c r="YX9" s="2"/>
      <c r="YY9" s="2"/>
      <c r="YZ9" s="2"/>
      <c r="ZA9" s="2"/>
      <c r="ZB9" s="2"/>
      <c r="ZC9" s="2"/>
      <c r="ZD9" s="2"/>
      <c r="ZE9" s="2"/>
      <c r="ZF9" s="2"/>
      <c r="ZG9" s="2"/>
      <c r="ZH9" s="2"/>
      <c r="ZI9" s="2"/>
      <c r="ZJ9" s="2"/>
      <c r="ZK9" s="2"/>
      <c r="ZL9" s="2"/>
      <c r="ZM9" s="2"/>
      <c r="ZN9" s="2"/>
      <c r="ZO9" s="2"/>
      <c r="ZP9" s="2"/>
      <c r="ZQ9" s="2"/>
      <c r="ZR9" s="2"/>
      <c r="ZS9" s="2"/>
      <c r="ZT9" s="2"/>
      <c r="ZU9" s="2"/>
      <c r="ZV9" s="2"/>
      <c r="ZW9" s="2"/>
      <c r="ZX9" s="2"/>
      <c r="ZY9" s="2"/>
      <c r="ZZ9" s="2"/>
      <c r="AAA9" s="2"/>
      <c r="AAB9" s="2"/>
      <c r="AAC9" s="2"/>
      <c r="AAD9" s="2"/>
      <c r="AAE9" s="2"/>
      <c r="AAF9" s="2"/>
      <c r="AAG9" s="2"/>
      <c r="AAH9" s="2"/>
      <c r="AAI9" s="2"/>
      <c r="AAJ9" s="2"/>
      <c r="AAK9" s="2"/>
      <c r="AAL9" s="2"/>
      <c r="AAM9" s="2"/>
      <c r="AAN9" s="2"/>
      <c r="AAO9" s="2"/>
      <c r="AAP9" s="2"/>
      <c r="AAQ9" s="2"/>
      <c r="AAR9" s="2"/>
      <c r="AAS9" s="2"/>
      <c r="AAT9" s="2"/>
      <c r="AAU9" s="2"/>
      <c r="AAV9" s="2"/>
      <c r="AAW9" s="2"/>
      <c r="AAX9" s="2"/>
      <c r="AAY9" s="2"/>
      <c r="AAZ9" s="2"/>
      <c r="ABA9" s="2"/>
      <c r="ABB9" s="2"/>
      <c r="ABC9" s="2"/>
      <c r="ABD9" s="2"/>
      <c r="ABE9" s="2"/>
      <c r="ABF9" s="2"/>
      <c r="ABG9" s="2"/>
      <c r="ABH9" s="2"/>
      <c r="ABI9" s="2"/>
      <c r="ABJ9" s="2"/>
      <c r="ABK9" s="2"/>
      <c r="ABL9" s="2"/>
      <c r="ABM9" s="2"/>
      <c r="ABN9" s="2"/>
      <c r="ABO9" s="2"/>
      <c r="ABP9" s="2"/>
      <c r="ABQ9" s="2"/>
      <c r="ABR9" s="2"/>
      <c r="ABS9" s="2"/>
      <c r="ABT9" s="2"/>
      <c r="ABU9" s="2"/>
      <c r="ABV9" s="2"/>
      <c r="ABW9" s="2"/>
      <c r="ABX9" s="2"/>
      <c r="ABY9" s="2"/>
      <c r="ABZ9" s="2"/>
      <c r="ACA9" s="2"/>
      <c r="ACB9" s="2"/>
      <c r="ACC9" s="2"/>
      <c r="ACD9" s="2"/>
      <c r="ACE9" s="2"/>
      <c r="ACF9" s="2"/>
      <c r="ACG9" s="2"/>
      <c r="ACH9" s="2"/>
      <c r="ACI9" s="2"/>
      <c r="ACJ9" s="2"/>
      <c r="ACK9" s="2"/>
      <c r="ACL9" s="2"/>
      <c r="ACM9" s="2"/>
      <c r="ACN9" s="2"/>
      <c r="ACO9" s="2"/>
      <c r="ACP9" s="2"/>
      <c r="ACQ9" s="2"/>
      <c r="ACR9" s="2"/>
      <c r="ACS9" s="2"/>
      <c r="ACT9" s="2"/>
      <c r="ACU9" s="2"/>
      <c r="ACV9" s="2"/>
      <c r="ACW9" s="2"/>
      <c r="ACX9" s="2"/>
      <c r="ACY9" s="2"/>
      <c r="ACZ9" s="2"/>
      <c r="ADA9" s="2"/>
      <c r="ADB9" s="2"/>
      <c r="ADC9" s="2"/>
      <c r="ADD9" s="2"/>
      <c r="ADE9" s="2"/>
      <c r="ADF9" s="2"/>
      <c r="ADG9" s="2"/>
      <c r="ADH9" s="2"/>
      <c r="ADI9" s="2"/>
      <c r="ADJ9" s="2"/>
      <c r="ADK9" s="2"/>
      <c r="ADL9" s="2"/>
      <c r="ADM9" s="2"/>
      <c r="ADN9" s="2"/>
      <c r="ADO9" s="2"/>
      <c r="ADP9" s="2"/>
      <c r="ADQ9" s="2"/>
      <c r="ADR9" s="2"/>
      <c r="ADS9" s="2"/>
      <c r="ADT9" s="2"/>
      <c r="ADU9" s="2"/>
      <c r="ADV9" s="2"/>
      <c r="ADW9" s="2"/>
      <c r="ADX9" s="2"/>
      <c r="ADY9" s="2"/>
      <c r="ADZ9" s="2"/>
      <c r="AEA9" s="2"/>
      <c r="AEB9" s="2"/>
      <c r="AEC9" s="2"/>
      <c r="AED9" s="2"/>
      <c r="AEE9" s="2"/>
      <c r="AEF9" s="2"/>
      <c r="AEG9" s="2"/>
      <c r="AEH9" s="2"/>
      <c r="AEI9" s="2"/>
      <c r="AEJ9" s="2"/>
      <c r="AEK9" s="2"/>
      <c r="AEL9" s="2"/>
      <c r="AEM9" s="2"/>
      <c r="AEN9" s="2"/>
      <c r="AEO9" s="2"/>
      <c r="AEP9" s="2"/>
      <c r="AEQ9" s="2"/>
      <c r="AER9" s="2"/>
      <c r="AES9" s="2"/>
      <c r="AET9" s="2"/>
      <c r="AEU9" s="2"/>
      <c r="AEV9" s="2"/>
      <c r="AEW9" s="2"/>
      <c r="AEX9" s="2"/>
      <c r="AEY9" s="2"/>
      <c r="AEZ9" s="2"/>
      <c r="AFA9" s="2"/>
      <c r="AFB9" s="2"/>
      <c r="AFC9" s="2"/>
      <c r="AFD9" s="2"/>
      <c r="AFE9" s="2"/>
      <c r="AFF9" s="2"/>
      <c r="AFG9" s="2"/>
      <c r="AFH9" s="2"/>
      <c r="AFI9" s="2"/>
      <c r="AFJ9" s="2"/>
      <c r="AFK9" s="2"/>
      <c r="AFL9" s="2"/>
      <c r="AFM9" s="2"/>
      <c r="AFN9" s="2"/>
      <c r="AFO9" s="2"/>
      <c r="AFP9" s="2"/>
      <c r="AFQ9" s="2"/>
      <c r="AFR9" s="2"/>
      <c r="AFS9" s="2"/>
      <c r="AFT9" s="2"/>
      <c r="AFU9" s="2"/>
      <c r="AFV9" s="2"/>
      <c r="AFW9" s="2"/>
      <c r="AFX9" s="2"/>
      <c r="AFY9" s="2"/>
      <c r="AFZ9" s="2"/>
      <c r="AGA9" s="2"/>
      <c r="AGB9" s="2"/>
      <c r="AGC9" s="2"/>
      <c r="AGD9" s="2"/>
      <c r="AGE9" s="2"/>
      <c r="AGF9" s="2"/>
      <c r="AGG9" s="2"/>
      <c r="AGH9" s="2"/>
      <c r="AGI9" s="2"/>
      <c r="AGJ9" s="2"/>
      <c r="AGK9" s="2"/>
      <c r="AGL9" s="2"/>
      <c r="AGM9" s="2"/>
      <c r="AGN9" s="2"/>
      <c r="AGO9" s="2"/>
      <c r="AGP9" s="2"/>
      <c r="AGQ9" s="2"/>
      <c r="AGR9" s="2"/>
      <c r="AGS9" s="2"/>
      <c r="AGT9" s="2"/>
      <c r="AGU9" s="2"/>
      <c r="AGV9" s="2"/>
      <c r="AGW9" s="2"/>
      <c r="AGX9" s="2"/>
      <c r="AGY9" s="2"/>
      <c r="AGZ9" s="2"/>
      <c r="AHA9" s="2"/>
      <c r="AHB9" s="2"/>
      <c r="AHC9" s="2"/>
      <c r="AHD9" s="2"/>
      <c r="AHE9" s="2"/>
      <c r="AHF9" s="2"/>
      <c r="AHG9" s="2"/>
      <c r="AHH9" s="2"/>
      <c r="AHI9" s="2"/>
      <c r="AHJ9" s="2"/>
      <c r="AHK9" s="2"/>
      <c r="AHL9" s="2"/>
      <c r="AHM9" s="2"/>
      <c r="AHN9" s="2"/>
      <c r="AHO9" s="2"/>
      <c r="AHP9" s="2"/>
      <c r="AHQ9" s="2"/>
      <c r="AHR9" s="2"/>
      <c r="AHS9" s="2"/>
      <c r="AHT9" s="2"/>
      <c r="AHU9" s="2"/>
      <c r="AHV9" s="2"/>
      <c r="AHW9" s="2"/>
      <c r="AHX9" s="2"/>
      <c r="AHY9" s="2"/>
      <c r="AHZ9" s="2"/>
      <c r="AIA9" s="2"/>
      <c r="AIB9" s="2"/>
      <c r="AIC9" s="2"/>
      <c r="AID9" s="2"/>
      <c r="AIE9" s="2"/>
      <c r="AIF9" s="2"/>
      <c r="AIG9" s="2"/>
      <c r="AIH9" s="2"/>
      <c r="AII9" s="2"/>
      <c r="AIJ9" s="2"/>
      <c r="AIK9" s="2"/>
      <c r="AIL9" s="2"/>
      <c r="AIM9" s="2"/>
      <c r="AIN9" s="2"/>
      <c r="AIO9" s="2"/>
      <c r="AIP9" s="2"/>
      <c r="AIQ9" s="2"/>
      <c r="AIR9" s="2"/>
      <c r="AIS9" s="2"/>
      <c r="AIT9" s="2"/>
      <c r="AIU9" s="2"/>
      <c r="AIV9" s="2"/>
      <c r="AIW9" s="2"/>
      <c r="AIX9" s="2"/>
      <c r="AIY9" s="2"/>
      <c r="AIZ9" s="2"/>
      <c r="AJA9" s="2"/>
      <c r="AJB9" s="2"/>
      <c r="AJC9" s="2"/>
      <c r="AJD9" s="2"/>
      <c r="AJE9" s="2"/>
      <c r="AJF9" s="2"/>
      <c r="AJG9" s="2"/>
      <c r="AJH9" s="2"/>
      <c r="AJI9" s="2"/>
      <c r="AJJ9" s="2"/>
      <c r="AJK9" s="2"/>
      <c r="AJL9" s="2"/>
      <c r="AJM9" s="2"/>
      <c r="AJN9" s="2"/>
      <c r="AJO9" s="2"/>
      <c r="AJP9" s="2"/>
      <c r="AJQ9" s="2"/>
      <c r="AJR9" s="2"/>
      <c r="AJS9" s="2"/>
      <c r="AJT9" s="2"/>
      <c r="AJU9" s="2"/>
      <c r="AJV9" s="2"/>
      <c r="AJW9" s="2"/>
      <c r="AJX9" s="2"/>
      <c r="AJY9" s="2"/>
      <c r="AJZ9" s="2"/>
      <c r="AKA9" s="2"/>
      <c r="AKB9" s="2"/>
      <c r="AKC9" s="2"/>
      <c r="AKD9" s="2"/>
      <c r="AKE9" s="2"/>
      <c r="AKF9" s="2"/>
      <c r="AKG9" s="2"/>
      <c r="AKH9" s="2"/>
      <c r="AKI9" s="2"/>
      <c r="AKJ9" s="2"/>
      <c r="AKK9" s="2"/>
      <c r="AKL9" s="2"/>
      <c r="AKM9" s="2"/>
      <c r="AKN9" s="2"/>
      <c r="AKO9" s="2"/>
      <c r="AKP9" s="2"/>
      <c r="AKQ9" s="2"/>
      <c r="AKR9" s="2"/>
      <c r="AKS9" s="2"/>
      <c r="AKT9" s="2"/>
      <c r="AKU9" s="2"/>
      <c r="AKV9" s="2"/>
      <c r="AKW9" s="2"/>
      <c r="AKX9" s="2"/>
      <c r="AKY9" s="2"/>
      <c r="AKZ9" s="2"/>
      <c r="ALA9" s="2"/>
      <c r="ALB9" s="2"/>
      <c r="ALC9" s="2"/>
      <c r="ALD9" s="2"/>
      <c r="ALE9" s="2"/>
      <c r="ALF9" s="2"/>
      <c r="ALG9" s="2"/>
      <c r="ALH9" s="2"/>
      <c r="ALI9" s="2"/>
      <c r="ALJ9" s="2"/>
      <c r="ALK9" s="2"/>
      <c r="ALL9" s="2"/>
      <c r="ALM9" s="2"/>
      <c r="ALN9" s="2"/>
      <c r="ALO9" s="2"/>
      <c r="ALP9" s="2"/>
      <c r="ALQ9" s="2"/>
      <c r="ALR9" s="2"/>
      <c r="ALS9" s="2"/>
      <c r="ALT9" s="2"/>
      <c r="ALU9" s="2"/>
      <c r="ALV9" s="2"/>
      <c r="ALW9" s="2"/>
      <c r="ALX9" s="2"/>
      <c r="ALY9" s="2"/>
      <c r="ALZ9" s="2"/>
      <c r="AMA9" s="2"/>
      <c r="AMB9" s="2"/>
      <c r="AMC9" s="2"/>
      <c r="AMD9" s="2"/>
      <c r="AME9" s="2"/>
      <c r="AMF9" s="2"/>
      <c r="AMG9" s="2"/>
      <c r="AMH9" s="2"/>
      <c r="AMI9" s="2"/>
      <c r="AMJ9" s="2"/>
      <c r="AMK9" s="2"/>
      <c r="AML9" s="2"/>
      <c r="AMM9" s="2"/>
      <c r="AMN9" s="2"/>
      <c r="AMO9" s="2"/>
      <c r="AMP9" s="2"/>
      <c r="AMQ9" s="2"/>
      <c r="AMR9" s="2"/>
      <c r="AMS9" s="2"/>
      <c r="AMT9" s="2"/>
      <c r="AMU9" s="2"/>
      <c r="AMV9" s="2"/>
      <c r="AMW9" s="2"/>
      <c r="AMX9" s="2"/>
      <c r="AMY9" s="2"/>
      <c r="AMZ9" s="2"/>
      <c r="ANA9" s="2"/>
      <c r="ANB9" s="2"/>
      <c r="ANC9" s="2"/>
      <c r="AND9" s="2"/>
      <c r="ANE9" s="2"/>
      <c r="ANF9" s="2"/>
      <c r="ANG9" s="2"/>
      <c r="ANH9" s="2"/>
      <c r="ANI9" s="2"/>
      <c r="ANJ9" s="2"/>
      <c r="ANK9" s="2"/>
      <c r="ANL9" s="2"/>
      <c r="ANM9" s="2"/>
      <c r="ANN9" s="2"/>
      <c r="ANO9" s="2"/>
      <c r="ANP9" s="2"/>
      <c r="ANQ9" s="2"/>
      <c r="ANR9" s="2"/>
      <c r="ANS9" s="2"/>
      <c r="ANT9" s="2"/>
      <c r="ANU9" s="2"/>
      <c r="ANV9" s="2"/>
      <c r="ANW9" s="2"/>
      <c r="ANX9" s="2"/>
      <c r="ANY9" s="2"/>
      <c r="ANZ9" s="2"/>
      <c r="AOA9" s="2"/>
      <c r="AOB9" s="2"/>
      <c r="AOC9" s="2"/>
      <c r="AOD9" s="2"/>
      <c r="AOE9" s="2"/>
      <c r="AOF9" s="2"/>
      <c r="AOG9" s="2"/>
      <c r="AOH9" s="2"/>
      <c r="AOI9" s="2"/>
      <c r="AOJ9" s="2"/>
      <c r="AOK9" s="2"/>
      <c r="AOL9" s="2"/>
      <c r="AOM9" s="2"/>
      <c r="AON9" s="2"/>
      <c r="AOO9" s="2"/>
      <c r="AOP9" s="2"/>
      <c r="AOQ9" s="2"/>
      <c r="AOR9" s="2"/>
      <c r="AOS9" s="2"/>
      <c r="AOT9" s="2"/>
      <c r="AOU9" s="2"/>
      <c r="AOV9" s="2"/>
      <c r="AOW9" s="2"/>
      <c r="AOX9" s="2"/>
      <c r="AOY9" s="2"/>
      <c r="AOZ9" s="2"/>
      <c r="APA9" s="2"/>
      <c r="APB9" s="2"/>
      <c r="APC9" s="2"/>
      <c r="APD9" s="2"/>
      <c r="APE9" s="2"/>
      <c r="APF9" s="2"/>
      <c r="APG9" s="2"/>
      <c r="APH9" s="2"/>
      <c r="API9" s="2"/>
      <c r="APJ9" s="2"/>
      <c r="APK9" s="2"/>
      <c r="APL9" s="2"/>
      <c r="APM9" s="2"/>
      <c r="APN9" s="2"/>
      <c r="APO9" s="2"/>
      <c r="APP9" s="2"/>
      <c r="APQ9" s="2"/>
      <c r="APR9" s="2"/>
      <c r="APS9" s="2"/>
      <c r="APT9" s="2"/>
      <c r="APU9" s="2"/>
      <c r="APV9" s="2"/>
      <c r="APW9" s="2"/>
      <c r="APX9" s="2"/>
      <c r="APY9" s="2"/>
      <c r="APZ9" s="2"/>
      <c r="AQA9" s="2"/>
      <c r="AQB9" s="2"/>
      <c r="AQC9" s="2"/>
      <c r="AQD9" s="2"/>
      <c r="AQE9" s="2"/>
      <c r="AQF9" s="2"/>
      <c r="AQG9" s="2"/>
      <c r="AQH9" s="2"/>
      <c r="AQI9" s="2"/>
      <c r="AQJ9" s="2"/>
      <c r="AQK9" s="2"/>
      <c r="AQL9" s="2"/>
      <c r="AQM9" s="2"/>
      <c r="AQN9" s="2"/>
      <c r="AQO9" s="2"/>
      <c r="AQP9" s="2"/>
      <c r="AQQ9" s="2"/>
      <c r="AQR9" s="2"/>
      <c r="AQS9" s="2"/>
      <c r="AQT9" s="2"/>
      <c r="AQU9" s="2"/>
      <c r="AQV9" s="2"/>
      <c r="AQW9" s="2"/>
      <c r="AQX9" s="2"/>
      <c r="AQY9" s="2"/>
      <c r="AQZ9" s="2"/>
      <c r="ARA9" s="2"/>
      <c r="ARB9" s="2"/>
      <c r="ARC9" s="2"/>
      <c r="ARD9" s="2"/>
      <c r="ARE9" s="2"/>
      <c r="ARF9" s="2"/>
      <c r="ARG9" s="2"/>
      <c r="ARH9" s="2"/>
      <c r="ARI9" s="2"/>
      <c r="ARJ9" s="2"/>
      <c r="ARK9" s="2"/>
      <c r="ARL9" s="2"/>
      <c r="ARM9" s="2"/>
      <c r="ARN9" s="2"/>
      <c r="ARO9" s="2"/>
      <c r="ARP9" s="2"/>
      <c r="ARQ9" s="2"/>
      <c r="ARR9" s="2"/>
      <c r="ARS9" s="2"/>
      <c r="ART9" s="2"/>
      <c r="ARU9" s="2"/>
      <c r="ARV9" s="2"/>
      <c r="ARW9" s="2"/>
      <c r="ARX9" s="2"/>
      <c r="ARY9" s="2"/>
      <c r="ARZ9" s="2"/>
      <c r="ASA9" s="2"/>
      <c r="ASB9" s="2"/>
      <c r="ASC9" s="2"/>
      <c r="ASD9" s="2"/>
      <c r="ASE9" s="2"/>
      <c r="ASF9" s="2"/>
      <c r="ASG9" s="2"/>
      <c r="ASH9" s="2"/>
      <c r="ASI9" s="2"/>
      <c r="ASJ9" s="2"/>
      <c r="ASK9" s="2"/>
      <c r="ASL9" s="2"/>
      <c r="ASM9" s="2"/>
      <c r="ASN9" s="2"/>
      <c r="ASO9" s="2"/>
      <c r="ASP9" s="2"/>
      <c r="ASQ9" s="2"/>
      <c r="ASR9" s="2"/>
      <c r="ASS9" s="2"/>
      <c r="AST9" s="2"/>
      <c r="ASU9" s="2"/>
      <c r="ASV9" s="2"/>
      <c r="ASW9" s="2"/>
      <c r="ASX9" s="2"/>
      <c r="ASY9" s="2"/>
      <c r="ASZ9" s="2"/>
      <c r="ATA9" s="2"/>
      <c r="ATB9" s="2"/>
      <c r="ATC9" s="2"/>
      <c r="ATD9" s="2"/>
      <c r="ATE9" s="2"/>
      <c r="ATF9" s="2"/>
      <c r="ATG9" s="2"/>
      <c r="ATH9" s="2"/>
      <c r="ATI9" s="2"/>
      <c r="ATJ9" s="2"/>
      <c r="ATK9" s="2"/>
      <c r="ATL9" s="2"/>
      <c r="ATM9" s="2"/>
      <c r="ATN9" s="2"/>
      <c r="ATO9" s="2"/>
      <c r="ATP9" s="2"/>
      <c r="ATQ9" s="2"/>
      <c r="ATR9" s="2"/>
      <c r="ATS9" s="2"/>
      <c r="ATT9" s="2"/>
      <c r="ATU9" s="2"/>
      <c r="ATV9" s="2"/>
      <c r="ATW9" s="2"/>
      <c r="ATX9" s="2"/>
      <c r="ATY9" s="2"/>
      <c r="ATZ9" s="2"/>
      <c r="AUA9" s="2"/>
      <c r="AUB9" s="2"/>
      <c r="AUC9" s="2"/>
      <c r="AUD9" s="2"/>
      <c r="AUE9" s="2"/>
      <c r="AUF9" s="2"/>
      <c r="AUG9" s="2"/>
      <c r="AUH9" s="2"/>
      <c r="AUI9" s="2"/>
      <c r="AUJ9" s="2"/>
      <c r="AUK9" s="2"/>
      <c r="AUL9" s="2"/>
      <c r="AUM9" s="2"/>
      <c r="AUN9" s="2"/>
      <c r="AUO9" s="2"/>
      <c r="AUP9" s="2"/>
      <c r="AUQ9" s="2"/>
      <c r="AUR9" s="2"/>
      <c r="AUS9" s="2"/>
      <c r="AUT9" s="2"/>
      <c r="AUU9" s="2"/>
      <c r="AUV9" s="2"/>
      <c r="AUW9" s="2"/>
      <c r="AUX9" s="2"/>
      <c r="AUY9" s="2"/>
      <c r="AUZ9" s="2"/>
      <c r="AVA9" s="2"/>
      <c r="AVB9" s="2"/>
      <c r="AVC9" s="2"/>
      <c r="AVD9" s="2"/>
      <c r="AVE9" s="2"/>
      <c r="AVF9" s="2"/>
      <c r="AVG9" s="2"/>
      <c r="AVH9" s="2"/>
      <c r="AVI9" s="2"/>
      <c r="AVJ9" s="2"/>
      <c r="AVK9" s="2"/>
      <c r="AVL9" s="2"/>
      <c r="AVM9" s="2"/>
      <c r="AVN9" s="2"/>
      <c r="AVO9" s="2"/>
      <c r="AVP9" s="2"/>
      <c r="AVQ9" s="2"/>
      <c r="AVR9" s="2"/>
      <c r="AVS9" s="2"/>
      <c r="AVT9" s="2"/>
      <c r="AVU9" s="2"/>
      <c r="AVV9" s="2"/>
      <c r="AVW9" s="2"/>
      <c r="AVX9" s="2"/>
      <c r="AVY9" s="2"/>
      <c r="AVZ9" s="2"/>
      <c r="AWA9" s="2"/>
      <c r="AWB9" s="2"/>
      <c r="AWC9" s="2"/>
      <c r="AWD9" s="2"/>
      <c r="AWE9" s="2"/>
      <c r="AWF9" s="2"/>
      <c r="AWG9" s="2"/>
      <c r="AWH9" s="2"/>
      <c r="AWI9" s="2"/>
      <c r="AWJ9" s="2"/>
      <c r="AWK9" s="2"/>
      <c r="AWL9" s="2"/>
      <c r="AWM9" s="2"/>
      <c r="AWN9" s="2"/>
      <c r="AWO9" s="2"/>
      <c r="AWP9" s="2"/>
      <c r="AWQ9" s="2"/>
      <c r="AWR9" s="2"/>
      <c r="AWS9" s="2"/>
      <c r="AWT9" s="2"/>
      <c r="AWU9" s="2"/>
      <c r="AWV9" s="2"/>
      <c r="AWW9" s="2"/>
      <c r="AWX9" s="2"/>
      <c r="AWY9" s="2"/>
      <c r="AWZ9" s="2"/>
      <c r="AXA9" s="2"/>
      <c r="AXB9" s="2"/>
      <c r="AXC9" s="2"/>
      <c r="AXD9" s="2"/>
      <c r="AXE9" s="2"/>
      <c r="AXF9" s="2"/>
      <c r="AXG9" s="2"/>
      <c r="AXH9" s="2"/>
      <c r="AXI9" s="2"/>
      <c r="AXJ9" s="2"/>
      <c r="AXK9" s="2"/>
      <c r="AXL9" s="2"/>
      <c r="AXM9" s="2"/>
      <c r="AXN9" s="2"/>
      <c r="AXO9" s="2"/>
      <c r="AXP9" s="2"/>
      <c r="AXQ9" s="2"/>
      <c r="AXR9" s="2"/>
      <c r="AXS9" s="2"/>
      <c r="AXT9" s="2"/>
      <c r="AXU9" s="2"/>
      <c r="AXV9" s="2"/>
      <c r="AXW9" s="2"/>
      <c r="AXX9" s="2"/>
      <c r="AXY9" s="2"/>
      <c r="AXZ9" s="2"/>
      <c r="AYA9" s="2"/>
      <c r="AYB9" s="2"/>
      <c r="AYC9" s="2"/>
      <c r="AYD9" s="2"/>
      <c r="AYE9" s="2"/>
      <c r="AYF9" s="2"/>
      <c r="AYG9" s="2"/>
      <c r="AYH9" s="2"/>
      <c r="AYI9" s="2"/>
      <c r="AYJ9" s="2"/>
      <c r="AYK9" s="2"/>
      <c r="AYL9" s="2"/>
      <c r="AYM9" s="2"/>
      <c r="AYN9" s="2"/>
      <c r="AYO9" s="2"/>
      <c r="AYP9" s="2"/>
      <c r="AYQ9" s="2"/>
      <c r="AYR9" s="2"/>
      <c r="AYS9" s="2"/>
      <c r="AYT9" s="2"/>
      <c r="AYU9" s="2"/>
      <c r="AYV9" s="2"/>
      <c r="AYW9" s="2"/>
      <c r="AYX9" s="2"/>
      <c r="AYY9" s="2"/>
      <c r="AYZ9" s="2"/>
      <c r="AZA9" s="2"/>
      <c r="AZB9" s="2"/>
      <c r="AZC9" s="2"/>
      <c r="AZD9" s="2"/>
      <c r="AZE9" s="2"/>
      <c r="AZF9" s="2"/>
      <c r="AZG9" s="2"/>
      <c r="AZH9" s="2"/>
      <c r="AZI9" s="2"/>
      <c r="AZJ9" s="2"/>
      <c r="AZK9" s="2"/>
      <c r="AZL9" s="2"/>
      <c r="AZM9" s="2"/>
      <c r="AZN9" s="2"/>
      <c r="AZO9" s="2"/>
      <c r="AZP9" s="2"/>
      <c r="AZQ9" s="2"/>
      <c r="AZR9" s="2"/>
      <c r="AZS9" s="2"/>
      <c r="AZT9" s="2"/>
      <c r="AZU9" s="2"/>
      <c r="AZV9" s="2"/>
      <c r="AZW9" s="2"/>
      <c r="AZX9" s="2"/>
      <c r="AZY9" s="2"/>
      <c r="AZZ9" s="2"/>
      <c r="BAA9" s="2"/>
      <c r="BAB9" s="2"/>
      <c r="BAC9" s="2"/>
      <c r="BAD9" s="2"/>
      <c r="BAE9" s="2"/>
      <c r="BAF9" s="2"/>
      <c r="BAG9" s="2"/>
      <c r="BAH9" s="2"/>
      <c r="BAI9" s="2"/>
      <c r="BAJ9" s="2"/>
      <c r="BAK9" s="2"/>
      <c r="BAL9" s="2"/>
      <c r="BAM9" s="2"/>
      <c r="BAN9" s="2"/>
      <c r="BAO9" s="2"/>
      <c r="BAP9" s="2"/>
      <c r="BAQ9" s="2"/>
      <c r="BAR9" s="2"/>
      <c r="BAS9" s="2"/>
      <c r="BAT9" s="2"/>
      <c r="BAU9" s="2"/>
      <c r="BAV9" s="2"/>
      <c r="BAW9" s="2"/>
      <c r="BAX9" s="2"/>
      <c r="BAY9" s="2"/>
      <c r="BAZ9" s="2"/>
      <c r="BBA9" s="2"/>
      <c r="BBB9" s="2"/>
      <c r="BBC9" s="2"/>
      <c r="BBD9" s="2"/>
      <c r="BBE9" s="2"/>
      <c r="BBF9" s="2"/>
      <c r="BBG9" s="2"/>
      <c r="BBH9" s="2"/>
      <c r="BBI9" s="2"/>
      <c r="BBJ9" s="2"/>
      <c r="BBK9" s="2"/>
      <c r="BBL9" s="2"/>
      <c r="BBM9" s="2"/>
      <c r="BBN9" s="2"/>
      <c r="BBO9" s="2"/>
      <c r="BBP9" s="2"/>
      <c r="BBQ9" s="2"/>
      <c r="BBR9" s="2"/>
      <c r="BBS9" s="2"/>
      <c r="BBT9" s="2"/>
      <c r="BBU9" s="2"/>
      <c r="BBV9" s="2"/>
      <c r="BBW9" s="2"/>
      <c r="BBX9" s="2"/>
      <c r="BBY9" s="2"/>
      <c r="BBZ9" s="2"/>
      <c r="BCA9" s="2"/>
      <c r="BCB9" s="2"/>
      <c r="BCC9" s="2"/>
      <c r="BCD9" s="2"/>
      <c r="BCE9" s="2"/>
      <c r="BCF9" s="2"/>
      <c r="BCG9" s="2"/>
      <c r="BCH9" s="2"/>
      <c r="BCI9" s="2"/>
      <c r="BCJ9" s="2"/>
      <c r="BCK9" s="2"/>
      <c r="BCL9" s="2"/>
      <c r="BCM9" s="2"/>
      <c r="BCN9" s="2"/>
      <c r="BCO9" s="2"/>
      <c r="BCP9" s="2"/>
      <c r="BCQ9" s="2"/>
      <c r="BCR9" s="2"/>
      <c r="BCS9" s="2"/>
      <c r="BCT9" s="2"/>
      <c r="BCU9" s="2"/>
      <c r="BCV9" s="2"/>
      <c r="BCW9" s="2"/>
      <c r="BCX9" s="2"/>
      <c r="BCY9" s="2"/>
      <c r="BCZ9" s="2"/>
      <c r="BDA9" s="2"/>
      <c r="BDB9" s="2"/>
      <c r="BDC9" s="2"/>
      <c r="BDD9" s="2"/>
      <c r="BDE9" s="2"/>
      <c r="BDF9" s="2"/>
      <c r="BDG9" s="2"/>
      <c r="BDH9" s="2"/>
      <c r="BDI9" s="2"/>
      <c r="BDJ9" s="2"/>
      <c r="BDK9" s="2"/>
      <c r="BDL9" s="2"/>
      <c r="BDM9" s="2"/>
      <c r="BDN9" s="2"/>
      <c r="BDO9" s="2"/>
      <c r="BDP9" s="2"/>
      <c r="BDQ9" s="2"/>
      <c r="BDR9" s="2"/>
      <c r="BDS9" s="2"/>
      <c r="BDT9" s="2"/>
      <c r="BDU9" s="2"/>
      <c r="BDV9" s="2"/>
      <c r="BDW9" s="2"/>
      <c r="BDX9" s="2"/>
      <c r="BDY9" s="2"/>
      <c r="BDZ9" s="2"/>
      <c r="BEA9" s="2"/>
      <c r="BEB9" s="2"/>
      <c r="BEC9" s="2"/>
      <c r="BED9" s="2"/>
      <c r="BEE9" s="2"/>
      <c r="BEF9" s="2"/>
      <c r="BEG9" s="2"/>
      <c r="BEH9" s="2"/>
      <c r="BEI9" s="2"/>
      <c r="BEJ9" s="2"/>
      <c r="BEK9" s="2"/>
      <c r="BEL9" s="2"/>
      <c r="BEM9" s="2"/>
      <c r="BEN9" s="2"/>
      <c r="BEO9" s="2"/>
      <c r="BEP9" s="2"/>
      <c r="BEQ9" s="2"/>
      <c r="BER9" s="2"/>
      <c r="BES9" s="2"/>
      <c r="BET9" s="2"/>
      <c r="BEU9" s="2"/>
      <c r="BEV9" s="2"/>
      <c r="BEW9" s="2"/>
      <c r="BEX9" s="2"/>
      <c r="BEY9" s="2"/>
      <c r="BEZ9" s="2"/>
      <c r="BFA9" s="2"/>
      <c r="BFB9" s="2"/>
      <c r="BFC9" s="2"/>
      <c r="BFD9" s="2"/>
      <c r="BFE9" s="2"/>
      <c r="BFF9" s="2"/>
      <c r="BFG9" s="2"/>
      <c r="BFH9" s="2"/>
      <c r="BFI9" s="2"/>
      <c r="BFJ9" s="2"/>
      <c r="BFK9" s="2"/>
      <c r="BFL9" s="2"/>
      <c r="BFM9" s="2"/>
      <c r="BFN9" s="2"/>
      <c r="BFO9" s="2"/>
      <c r="BFP9" s="2"/>
      <c r="BFQ9" s="2"/>
      <c r="BFR9" s="2"/>
      <c r="BFS9" s="2"/>
      <c r="BFT9" s="2"/>
      <c r="BFU9" s="2"/>
      <c r="BFV9" s="2"/>
      <c r="BFW9" s="2"/>
      <c r="BFX9" s="2"/>
      <c r="BFY9" s="2"/>
      <c r="BFZ9" s="2"/>
      <c r="BGA9" s="2"/>
      <c r="BGB9" s="2"/>
      <c r="BGC9" s="2"/>
      <c r="BGD9" s="2"/>
      <c r="BGE9" s="2"/>
      <c r="BGF9" s="2"/>
      <c r="BGG9" s="2"/>
      <c r="BGH9" s="2"/>
      <c r="BGI9" s="2"/>
      <c r="BGJ9" s="2"/>
      <c r="BGK9" s="2"/>
      <c r="BGL9" s="2"/>
      <c r="BGM9" s="2"/>
      <c r="BGN9" s="2"/>
      <c r="BGO9" s="2"/>
      <c r="BGP9" s="2"/>
      <c r="BGQ9" s="2"/>
      <c r="BGR9" s="2"/>
      <c r="BGS9" s="2"/>
      <c r="BGT9" s="2"/>
      <c r="BGU9" s="2"/>
      <c r="BGV9" s="2"/>
      <c r="BGW9" s="2"/>
      <c r="BGX9" s="2"/>
      <c r="BGY9" s="2"/>
      <c r="BGZ9" s="2"/>
      <c r="BHA9" s="2"/>
      <c r="BHB9" s="2"/>
      <c r="BHC9" s="2"/>
      <c r="BHD9" s="2"/>
      <c r="BHE9" s="2"/>
      <c r="BHF9" s="2"/>
      <c r="BHG9" s="2"/>
      <c r="BHH9" s="2"/>
      <c r="BHI9" s="2"/>
    </row>
    <row r="10" spans="1:1569" s="2" customFormat="1" ht="27" customHeight="1">
      <c r="A10" s="39"/>
      <c r="B10" s="655" t="s">
        <v>107</v>
      </c>
      <c r="C10" s="748" t="s">
        <v>179</v>
      </c>
      <c r="D10" s="748"/>
      <c r="E10" s="748"/>
      <c r="F10" s="748"/>
      <c r="G10" s="7"/>
      <c r="H10" s="7"/>
      <c r="W10" s="1"/>
    </row>
    <row r="11" spans="1:1569" s="2" customFormat="1" ht="45.95" customHeight="1">
      <c r="A11" s="39"/>
      <c r="B11" s="655" t="s">
        <v>107</v>
      </c>
      <c r="C11" s="705" t="s">
        <v>180</v>
      </c>
      <c r="D11" s="705"/>
      <c r="E11" s="705"/>
      <c r="F11" s="705"/>
      <c r="G11" s="7"/>
      <c r="H11" s="7"/>
      <c r="W11" s="1"/>
    </row>
    <row r="12" spans="1:1569" s="2" customFormat="1" ht="47.1" customHeight="1">
      <c r="A12" s="39"/>
      <c r="B12" s="655" t="s">
        <v>107</v>
      </c>
      <c r="C12" s="705" t="s">
        <v>181</v>
      </c>
      <c r="D12" s="705"/>
      <c r="E12" s="705"/>
      <c r="F12" s="705"/>
      <c r="G12" s="527"/>
      <c r="H12" s="527"/>
      <c r="I12" s="221"/>
      <c r="J12" s="326"/>
      <c r="K12" s="326"/>
      <c r="L12" s="326"/>
      <c r="W12" s="1"/>
    </row>
    <row r="13" spans="1:1569" s="2" customFormat="1" ht="48.95" customHeight="1">
      <c r="A13" s="39"/>
      <c r="B13" s="655" t="s">
        <v>107</v>
      </c>
      <c r="C13" s="705" t="s">
        <v>182</v>
      </c>
      <c r="D13" s="705"/>
      <c r="E13" s="705"/>
      <c r="F13" s="705"/>
      <c r="G13" s="530"/>
      <c r="H13" s="530"/>
      <c r="I13" s="221"/>
      <c r="J13" s="526"/>
      <c r="K13" s="526"/>
      <c r="L13" s="526"/>
      <c r="W13" s="1"/>
    </row>
    <row r="14" spans="1:1569" s="2" customFormat="1" ht="11.1" customHeight="1">
      <c r="A14" s="39"/>
      <c r="B14" s="529"/>
      <c r="C14" s="527"/>
      <c r="D14" s="527"/>
      <c r="E14" s="527"/>
      <c r="F14" s="527"/>
      <c r="G14" s="530"/>
      <c r="H14" s="530"/>
      <c r="I14" s="221"/>
      <c r="J14" s="526"/>
      <c r="K14" s="526"/>
      <c r="L14" s="526"/>
      <c r="W14" s="1"/>
    </row>
    <row r="15" spans="1:1569" s="2" customFormat="1" ht="12.95" customHeight="1">
      <c r="B15" s="672"/>
      <c r="C15" s="326"/>
      <c r="D15" s="326"/>
      <c r="E15" s="326"/>
      <c r="F15" s="326"/>
      <c r="G15" s="220"/>
      <c r="H15" s="220"/>
      <c r="I15" s="221"/>
      <c r="J15" s="526"/>
      <c r="K15" s="526"/>
      <c r="L15" s="526"/>
      <c r="W15" s="1"/>
    </row>
    <row r="16" spans="1:1569" s="2" customFormat="1" ht="3.95" customHeight="1" thickBot="1">
      <c r="B16" s="672"/>
      <c r="C16" s="6"/>
      <c r="W16" s="1"/>
    </row>
    <row r="17" spans="1:23" s="2" customFormat="1" ht="30.95" customHeight="1" thickBot="1">
      <c r="B17" s="344"/>
      <c r="C17" s="745" t="s">
        <v>183</v>
      </c>
      <c r="D17" s="746"/>
      <c r="E17" s="746"/>
      <c r="F17" s="746"/>
      <c r="G17" s="746"/>
      <c r="H17" s="747"/>
      <c r="I17" s="24"/>
      <c r="M17" s="1"/>
      <c r="N17" s="1"/>
      <c r="O17" s="1"/>
      <c r="P17" s="1"/>
      <c r="Q17" s="1"/>
      <c r="R17" s="1"/>
      <c r="S17" s="1"/>
      <c r="T17" s="1"/>
      <c r="U17" s="1"/>
      <c r="V17" s="1"/>
      <c r="W17" s="1"/>
    </row>
    <row r="18" spans="1:23" s="2" customFormat="1" ht="20.25" customHeight="1" thickBot="1">
      <c r="B18" s="339"/>
      <c r="C18" s="340"/>
      <c r="D18" s="340"/>
      <c r="E18" s="340"/>
      <c r="F18" s="340"/>
      <c r="G18" s="340"/>
      <c r="H18" s="341"/>
      <c r="I18" s="24"/>
      <c r="M18" s="1"/>
      <c r="N18" s="1"/>
      <c r="O18" s="1"/>
      <c r="P18" s="1"/>
      <c r="Q18" s="1"/>
      <c r="R18" s="1"/>
      <c r="S18" s="1"/>
      <c r="T18" s="1"/>
      <c r="U18" s="1"/>
      <c r="V18" s="1"/>
      <c r="W18" s="1"/>
    </row>
    <row r="19" spans="1:23" s="2" customFormat="1" ht="32.25" customHeight="1" thickBot="1">
      <c r="B19" s="120"/>
      <c r="C19" s="749" t="s">
        <v>54</v>
      </c>
      <c r="D19" s="749"/>
      <c r="E19" s="749"/>
      <c r="F19" s="726"/>
      <c r="G19" s="728"/>
      <c r="H19" s="342"/>
      <c r="I19" s="24"/>
      <c r="M19" s="1"/>
      <c r="N19" s="1"/>
      <c r="O19" s="1"/>
      <c r="P19" s="1"/>
      <c r="Q19" s="1"/>
      <c r="R19" s="1"/>
      <c r="S19" s="1"/>
      <c r="T19" s="1"/>
      <c r="U19" s="1"/>
      <c r="V19" s="1"/>
      <c r="W19" s="1"/>
    </row>
    <row r="20" spans="1:23" s="2" customFormat="1" ht="12" customHeight="1" thickBot="1">
      <c r="B20" s="120"/>
      <c r="C20" s="343"/>
      <c r="D20" s="343"/>
      <c r="E20" s="343"/>
      <c r="F20" s="343"/>
      <c r="G20" s="343"/>
      <c r="H20" s="342"/>
      <c r="I20" s="24"/>
      <c r="M20" s="1"/>
      <c r="N20" s="1"/>
      <c r="O20" s="1"/>
      <c r="P20" s="1"/>
      <c r="Q20" s="1"/>
      <c r="R20" s="1"/>
      <c r="S20" s="1"/>
      <c r="T20" s="1"/>
      <c r="U20" s="1"/>
      <c r="V20" s="1"/>
      <c r="W20" s="1"/>
    </row>
    <row r="21" spans="1:23" s="2" customFormat="1" ht="32.25" customHeight="1" thickBot="1">
      <c r="B21" s="120"/>
      <c r="C21" s="749" t="s">
        <v>184</v>
      </c>
      <c r="D21" s="749"/>
      <c r="E21" s="749"/>
      <c r="F21" s="726"/>
      <c r="G21" s="728"/>
      <c r="H21" s="354"/>
      <c r="W21" s="1"/>
    </row>
    <row r="22" spans="1:23" s="2" customFormat="1" ht="12" customHeight="1" thickBot="1">
      <c r="A22" s="1"/>
      <c r="B22" s="92"/>
      <c r="C22" s="102"/>
      <c r="D22" s="102"/>
      <c r="E22" s="102"/>
      <c r="F22" s="1"/>
      <c r="G22" s="1"/>
      <c r="H22" s="93"/>
      <c r="W22" s="1"/>
    </row>
    <row r="23" spans="1:23" ht="32.25" customHeight="1" thickBot="1">
      <c r="B23" s="92"/>
      <c r="C23" s="749" t="s">
        <v>56</v>
      </c>
      <c r="D23" s="749"/>
      <c r="E23" s="749"/>
      <c r="F23" s="726"/>
      <c r="G23" s="728"/>
      <c r="H23" s="93"/>
    </row>
    <row r="24" spans="1:23" ht="17.100000000000001" thickBot="1">
      <c r="B24" s="92"/>
      <c r="C24" s="102"/>
      <c r="D24" s="102"/>
      <c r="E24" s="102"/>
      <c r="H24" s="93"/>
    </row>
    <row r="25" spans="1:23" ht="32.25" customHeight="1" thickBot="1">
      <c r="B25" s="92"/>
      <c r="C25" s="749" t="s">
        <v>185</v>
      </c>
      <c r="D25" s="749"/>
      <c r="E25" s="749"/>
      <c r="F25" s="726"/>
      <c r="G25" s="728"/>
      <c r="H25" s="93"/>
    </row>
    <row r="26" spans="1:23" ht="10.5" customHeight="1">
      <c r="B26" s="92"/>
      <c r="C26" s="669"/>
      <c r="D26" s="669"/>
      <c r="E26" s="669"/>
      <c r="F26" s="331"/>
      <c r="G26" s="331"/>
      <c r="H26" s="93"/>
    </row>
    <row r="27" spans="1:23" ht="32.25" customHeight="1">
      <c r="B27" s="92"/>
      <c r="C27" s="669"/>
      <c r="D27" s="102"/>
      <c r="E27" s="411"/>
      <c r="F27" s="751" t="s">
        <v>186</v>
      </c>
      <c r="G27" s="751"/>
      <c r="H27" s="93"/>
    </row>
    <row r="28" spans="1:23" ht="65.25" customHeight="1">
      <c r="B28" s="92"/>
      <c r="C28" s="669"/>
      <c r="D28" s="411"/>
      <c r="E28" s="411"/>
      <c r="F28" s="751"/>
      <c r="G28" s="751"/>
      <c r="H28" s="93"/>
    </row>
    <row r="29" spans="1:23">
      <c r="B29" s="92"/>
      <c r="C29" s="102"/>
      <c r="D29" s="102"/>
      <c r="E29" s="102"/>
      <c r="H29" s="93"/>
    </row>
    <row r="30" spans="1:23" ht="32.25" customHeight="1" thickBot="1">
      <c r="B30" s="92"/>
      <c r="C30" s="749" t="s">
        <v>187</v>
      </c>
      <c r="D30" s="749"/>
      <c r="E30" s="749"/>
      <c r="F30" s="726"/>
      <c r="G30" s="728"/>
      <c r="H30" s="354"/>
    </row>
    <row r="31" spans="1:23" ht="11.25" customHeight="1">
      <c r="B31" s="92"/>
      <c r="C31" s="752" t="s">
        <v>188</v>
      </c>
      <c r="D31" s="752"/>
      <c r="E31" s="752"/>
      <c r="F31" s="669"/>
      <c r="G31" s="669"/>
      <c r="H31" s="354"/>
    </row>
    <row r="32" spans="1:23" ht="81" customHeight="1">
      <c r="B32" s="92"/>
      <c r="C32" s="752"/>
      <c r="D32" s="752"/>
      <c r="E32" s="752"/>
      <c r="F32" s="751" t="s">
        <v>189</v>
      </c>
      <c r="G32" s="751"/>
      <c r="H32" s="93"/>
    </row>
    <row r="33" spans="2:8" ht="3.95" customHeight="1">
      <c r="B33" s="92"/>
      <c r="C33" s="669"/>
      <c r="D33" s="102"/>
      <c r="E33" s="411"/>
      <c r="F33" s="751"/>
      <c r="G33" s="751"/>
      <c r="H33" s="93"/>
    </row>
    <row r="34" spans="2:8" ht="17.100000000000001" thickBot="1">
      <c r="B34" s="92"/>
      <c r="C34" s="102"/>
      <c r="D34" s="102"/>
      <c r="E34" s="102"/>
      <c r="H34" s="93"/>
    </row>
    <row r="35" spans="2:8" ht="32.25" customHeight="1" thickBot="1">
      <c r="B35" s="92"/>
      <c r="C35" s="749" t="s">
        <v>190</v>
      </c>
      <c r="D35" s="749"/>
      <c r="E35" s="749"/>
      <c r="F35" s="726"/>
      <c r="G35" s="728"/>
      <c r="H35" s="93"/>
    </row>
    <row r="36" spans="2:8" ht="8.1" customHeight="1">
      <c r="B36" s="92"/>
      <c r="C36" s="669"/>
      <c r="D36" s="669"/>
      <c r="E36" s="669"/>
      <c r="F36" s="331"/>
      <c r="G36" s="331"/>
      <c r="H36" s="93"/>
    </row>
    <row r="37" spans="2:8" ht="15.95" customHeight="1" thickBot="1">
      <c r="B37" s="92"/>
      <c r="C37" s="669"/>
      <c r="D37" s="669"/>
      <c r="E37" s="669"/>
      <c r="F37" s="331"/>
      <c r="G37" s="331"/>
      <c r="H37" s="93"/>
    </row>
    <row r="38" spans="2:8" ht="32.25" customHeight="1" thickBot="1">
      <c r="B38" s="92"/>
      <c r="C38" s="749" t="s">
        <v>191</v>
      </c>
      <c r="D38" s="749"/>
      <c r="E38" s="749"/>
      <c r="F38" s="726"/>
      <c r="G38" s="728"/>
      <c r="H38" s="354"/>
    </row>
    <row r="39" spans="2:8" ht="21.95" customHeight="1" thickBot="1">
      <c r="B39" s="92"/>
      <c r="C39" s="753" t="s">
        <v>192</v>
      </c>
      <c r="D39" s="753"/>
      <c r="E39" s="753"/>
      <c r="H39" s="93"/>
    </row>
    <row r="40" spans="2:8" ht="32.25" customHeight="1" thickBot="1">
      <c r="B40" s="92"/>
      <c r="C40" s="749" t="s">
        <v>193</v>
      </c>
      <c r="D40" s="749"/>
      <c r="E40" s="749"/>
      <c r="F40" s="726"/>
      <c r="G40" s="728"/>
      <c r="H40" s="93"/>
    </row>
    <row r="41" spans="2:8" ht="17.100000000000001" thickBot="1">
      <c r="B41" s="94"/>
      <c r="C41" s="95"/>
      <c r="D41" s="95"/>
      <c r="E41" s="95"/>
      <c r="F41" s="95"/>
      <c r="G41" s="95"/>
      <c r="H41" s="218"/>
    </row>
    <row r="45" spans="2:8" ht="87.95" customHeight="1">
      <c r="B45" s="345"/>
      <c r="C45" s="346"/>
      <c r="E45" s="225"/>
      <c r="F45" s="347"/>
    </row>
    <row r="46" spans="2:8">
      <c r="B46" s="750"/>
      <c r="C46" s="225"/>
      <c r="E46" s="225"/>
    </row>
    <row r="47" spans="2:8">
      <c r="B47" s="750"/>
      <c r="C47" s="225"/>
      <c r="E47" s="225"/>
    </row>
    <row r="48" spans="2:8">
      <c r="F48" s="347"/>
    </row>
    <row r="58" ht="63" customHeight="1"/>
    <row r="80" ht="66.75" customHeight="1"/>
    <row r="81" ht="36.75" customHeight="1"/>
    <row r="103" ht="45.75" customHeight="1"/>
    <row r="104" ht="45.75" customHeight="1"/>
  </sheetData>
  <sheetProtection algorithmName="SHA-512" hashValue="i/01WDABFw8pk0+8+rrNy4V46UINW0dfr+R+suhkmuV2SJrkjb8cstU+IH4AsaphkxS/wGcNf6yoT4X0Zt6wzQ==" saltValue="MvPpdly2CbMdjZSh0M0VTg==" spinCount="100000" sheet="1" objects="1" scenarios="1" selectLockedCells="1"/>
  <mergeCells count="31">
    <mergeCell ref="B46:B47"/>
    <mergeCell ref="C35:E35"/>
    <mergeCell ref="F35:G35"/>
    <mergeCell ref="C38:E38"/>
    <mergeCell ref="C23:E23"/>
    <mergeCell ref="F23:G23"/>
    <mergeCell ref="C30:E30"/>
    <mergeCell ref="F30:G30"/>
    <mergeCell ref="C25:E25"/>
    <mergeCell ref="F25:G25"/>
    <mergeCell ref="F27:G28"/>
    <mergeCell ref="C31:E32"/>
    <mergeCell ref="C40:E40"/>
    <mergeCell ref="F40:G40"/>
    <mergeCell ref="F32:G33"/>
    <mergeCell ref="C39:E39"/>
    <mergeCell ref="B3:G3"/>
    <mergeCell ref="C13:F13"/>
    <mergeCell ref="F38:G38"/>
    <mergeCell ref="B2:F2"/>
    <mergeCell ref="C17:H17"/>
    <mergeCell ref="F21:G21"/>
    <mergeCell ref="C12:F12"/>
    <mergeCell ref="C5:F5"/>
    <mergeCell ref="C6:F6"/>
    <mergeCell ref="C7:F7"/>
    <mergeCell ref="C10:F10"/>
    <mergeCell ref="C11:F11"/>
    <mergeCell ref="C19:E19"/>
    <mergeCell ref="F19:G19"/>
    <mergeCell ref="C21:E21"/>
  </mergeCells>
  <printOptions horizontalCentered="1" verticalCentered="1"/>
  <pageMargins left="0.2" right="0.2" top="0.25" bottom="0.25" header="0.05" footer="0.05"/>
  <pageSetup scale="59" orientation="portrait" r:id="rId1"/>
  <rowBreaks count="1" manualBreakCount="1">
    <brk id="15" min="1" max="7" man="1"/>
  </rowBreaks>
  <colBreaks count="1" manualBreakCount="1">
    <brk id="8" min="16" max="41" man="1"/>
  </colBreaks>
  <extLst>
    <ext xmlns:x14="http://schemas.microsoft.com/office/spreadsheetml/2009/9/main" uri="{78C0D931-6437-407d-A8EE-F0AAD7539E65}">
      <x14:conditionalFormattings>
        <x14:conditionalFormatting xmlns:xm="http://schemas.microsoft.com/office/excel/2006/main">
          <x14:cfRule type="expression" priority="114" id="{833C8AE9-38DF-9448-9938-EF05E90D7A03}">
            <xm:f>'3. Building Specs Tab'!#REF!="Asset Score Full Input"</xm:f>
            <x14:dxf>
              <font>
                <color theme="0" tint="-0.14996795556505021"/>
              </font>
              <fill>
                <patternFill>
                  <bgColor theme="0" tint="-0.14996795556505021"/>
                </patternFill>
              </fill>
              <border>
                <left/>
                <right/>
                <top/>
                <bottom/>
                <vertical/>
                <horizontal/>
              </border>
            </x14:dxf>
          </x14:cfRule>
          <xm:sqref>A15:S18 A19:I19 A20:S20 A21:F21 A1:S2 A3:B3 H3:S3 A4:S4 A5:A7 C5:S7 A8:S9 C10:S11 A10:A13 G12:S12 C12:C13 I13:S14 A14:C14 K19:S19 H21:S22 A22:E22 A23:C23 F23:S23 A24:S24 F25:S25 A25:C28 H26:S28 A29:S30 F31:S31 A31:B32 H32:S33 A33:C33 A34:S35 A36:C36 H36:S36 A37:S38 A39:B39 F39:S40 A40:C40 A41:B41 H41:S41 A42:S44 G45:S45 A45:A47 F46:S47 D46:D48 A48:C48 E48 G48:S48 A49:S109</xm:sqref>
        </x14:conditionalFormatting>
        <x14:conditionalFormatting xmlns:xm="http://schemas.microsoft.com/office/excel/2006/main">
          <x14:cfRule type="expression" priority="130" stopIfTrue="1" id="{AD83F20A-8FE5-EA41-BF40-837958155923}">
            <xm:f>'3. Building Specs Tab'!#REF!="Asset Score Full Input"</xm:f>
            <x14:dxf>
              <fill>
                <patternFill>
                  <bgColor theme="0" tint="-0.14996795556505021"/>
                </patternFill>
              </fill>
            </x14:dxf>
          </x14:cfRule>
          <xm:sqref>B1</xm:sqref>
        </x14:conditionalFormatting>
        <x14:conditionalFormatting xmlns:xm="http://schemas.microsoft.com/office/excel/2006/main">
          <x14:cfRule type="expression" priority="4" id="{150D5212-7A6C-7A48-B823-98FE60ED0F36}">
            <xm:f>$O$10='hidden tables'!$G$3</xm:f>
            <x14:dxf>
              <font>
                <color theme="2" tint="0.79998168889431442"/>
              </font>
              <fill>
                <patternFill>
                  <bgColor theme="2" tint="0.79998168889431442"/>
                </patternFill>
              </fill>
            </x14:dxf>
          </x14:cfRule>
          <xm:sqref>B17:C21</xm:sqref>
        </x14:conditionalFormatting>
      </x14:conditionalFormattings>
    </ext>
    <ext xmlns:x14="http://schemas.microsoft.com/office/spreadsheetml/2009/9/main" uri="{CCE6A557-97BC-4b89-ADB6-D9C93CAAB3DF}">
      <x14:dataValidations xmlns:xm="http://schemas.microsoft.com/office/excel/2006/main" count="8">
        <x14:dataValidation type="list" allowBlank="1" showInputMessage="1" showErrorMessage="1" xr:uid="{00000000-0002-0000-0300-000000000000}">
          <x14:formula1>
            <xm:f>'hidden tables'!$AG$37:$AG$44</xm:f>
          </x14:formula1>
          <xm:sqref>F19:G19</xm:sqref>
        </x14:dataValidation>
        <x14:dataValidation type="list" allowBlank="1" showInputMessage="1" showErrorMessage="1" xr:uid="{00000000-0002-0000-0300-000001000000}">
          <x14:formula1>
            <xm:f>'hidden tables'!$L$3:$L$6</xm:f>
          </x14:formula1>
          <xm:sqref>F23:G23</xm:sqref>
        </x14:dataValidation>
        <x14:dataValidation type="list" allowBlank="1" showInputMessage="1" showErrorMessage="1" xr:uid="{00000000-0002-0000-0300-000002000000}">
          <x14:formula1>
            <xm:f>'hidden tables'!$N$10:$N$14</xm:f>
          </x14:formula1>
          <xm:sqref>F30:G30</xm:sqref>
        </x14:dataValidation>
        <x14:dataValidation type="list" allowBlank="1" showInputMessage="1" showErrorMessage="1" xr:uid="{00000000-0002-0000-0300-000003000000}">
          <x14:formula1>
            <xm:f>'hidden tables'!$N$3:$N$8</xm:f>
          </x14:formula1>
          <xm:sqref>F35:G35</xm:sqref>
        </x14:dataValidation>
        <x14:dataValidation type="list" allowBlank="1" showInputMessage="1" showErrorMessage="1" xr:uid="{00000000-0002-0000-0300-000004000000}">
          <x14:formula1>
            <xm:f>'hidden tables'!$A$90:$A$100</xm:f>
          </x14:formula1>
          <xm:sqref>F38:G38</xm:sqref>
        </x14:dataValidation>
        <x14:dataValidation type="list" allowBlank="1" showInputMessage="1" showErrorMessage="1" xr:uid="{00000000-0002-0000-0300-000005000000}">
          <x14:formula1>
            <xm:f>OFFSET('hidden tables'!$P$47:$P$58,0,VLOOKUP($F$19,'hidden tables'!$AG$37:$AH$44,2,FALSE),)</xm:f>
          </x14:formula1>
          <xm:sqref>F21:G21</xm:sqref>
        </x14:dataValidation>
        <x14:dataValidation type="list" allowBlank="1" showInputMessage="1" showErrorMessage="1" xr:uid="{00000000-0002-0000-0300-000006000000}">
          <x14:formula1>
            <xm:f>'hidden tables'!I3:I5</xm:f>
          </x14:formula1>
          <xm:sqref>F40:G40</xm:sqref>
        </x14:dataValidation>
        <x14:dataValidation type="list" allowBlank="1" showInputMessage="1" showErrorMessage="1" xr:uid="{00000000-0002-0000-0300-000007000000}">
          <x14:formula1>
            <xm:f>'hidden tables'!I3:I5</xm:f>
          </x14:formula1>
          <xm:sqref>F25:G25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0"/>
  </sheetPr>
  <dimension ref="B2:W315"/>
  <sheetViews>
    <sheetView zoomScaleNormal="100" zoomScaleSheetLayoutView="100" workbookViewId="0"/>
  </sheetViews>
  <sheetFormatPr defaultColWidth="11" defaultRowHeight="15.95"/>
  <cols>
    <col min="1" max="2" width="4" style="1" customWidth="1"/>
    <col min="3" max="3" width="4.375" style="1" customWidth="1"/>
    <col min="4" max="4" width="39" style="1" customWidth="1"/>
    <col min="5" max="5" width="25.5" style="1" customWidth="1"/>
    <col min="6" max="9" width="11" style="1"/>
    <col min="10" max="10" width="5.125" style="1" customWidth="1"/>
    <col min="11" max="16384" width="11" style="1"/>
  </cols>
  <sheetData>
    <row r="2" spans="2:22" ht="38.25" customHeight="1">
      <c r="C2" s="494" t="s">
        <v>194</v>
      </c>
    </row>
    <row r="3" spans="2:22" ht="63.95" customHeight="1">
      <c r="C3" s="764" t="s">
        <v>195</v>
      </c>
      <c r="D3" s="764"/>
      <c r="E3" s="764"/>
      <c r="F3" s="764"/>
      <c r="G3" s="764"/>
      <c r="H3" s="764"/>
      <c r="I3" s="764"/>
      <c r="J3" s="764"/>
      <c r="L3" s="400"/>
    </row>
    <row r="4" spans="2:22" ht="27" customHeight="1">
      <c r="C4" s="762" t="s">
        <v>196</v>
      </c>
      <c r="D4" s="762"/>
      <c r="E4" s="762"/>
      <c r="F4" s="531"/>
      <c r="G4" s="531"/>
      <c r="H4" s="531"/>
      <c r="I4" s="412"/>
      <c r="J4" s="412"/>
    </row>
    <row r="5" spans="2:22" ht="21.95" customHeight="1">
      <c r="C5" s="763" t="s">
        <v>197</v>
      </c>
      <c r="D5" s="763"/>
      <c r="E5" s="763"/>
      <c r="F5" s="763"/>
      <c r="G5" s="763"/>
      <c r="H5" s="763"/>
      <c r="I5" s="65"/>
      <c r="J5" s="65"/>
    </row>
    <row r="6" spans="2:22" ht="21.95" customHeight="1">
      <c r="C6" s="763" t="s">
        <v>198</v>
      </c>
      <c r="D6" s="763"/>
      <c r="E6" s="763"/>
      <c r="F6" s="763"/>
      <c r="G6" s="763"/>
      <c r="H6" s="763"/>
      <c r="I6" s="65"/>
      <c r="J6" s="65"/>
    </row>
    <row r="7" spans="2:22" ht="21.95" customHeight="1">
      <c r="C7" s="764" t="s">
        <v>199</v>
      </c>
      <c r="D7" s="764"/>
      <c r="E7" s="764"/>
      <c r="F7" s="764"/>
      <c r="G7" s="764"/>
      <c r="H7" s="764"/>
      <c r="I7" s="127"/>
      <c r="J7" s="127"/>
    </row>
    <row r="8" spans="2:22" ht="12.95" customHeight="1"/>
    <row r="9" spans="2:22" ht="24" thickBot="1">
      <c r="B9" s="493" t="s">
        <v>200</v>
      </c>
      <c r="C9" s="493"/>
      <c r="D9" s="493" t="s">
        <v>201</v>
      </c>
      <c r="E9" s="451"/>
      <c r="F9" s="451"/>
      <c r="G9" s="451"/>
      <c r="H9" s="451"/>
      <c r="I9" s="451"/>
      <c r="J9" s="451"/>
      <c r="L9" s="492"/>
      <c r="M9" s="451"/>
      <c r="N9" s="451"/>
      <c r="O9" s="451"/>
      <c r="P9" s="451"/>
      <c r="Q9" s="451"/>
      <c r="R9" s="451"/>
      <c r="S9" s="451"/>
      <c r="T9" s="451"/>
    </row>
    <row r="10" spans="2:22">
      <c r="B10" s="467"/>
      <c r="C10" s="468"/>
      <c r="D10" s="468"/>
      <c r="E10" s="468"/>
      <c r="F10" s="468"/>
      <c r="G10" s="468"/>
      <c r="H10" s="468"/>
      <c r="I10" s="469"/>
      <c r="J10" s="470"/>
      <c r="K10" s="2"/>
      <c r="M10" s="2"/>
      <c r="N10" s="2"/>
      <c r="O10" s="2"/>
      <c r="P10" s="2"/>
      <c r="Q10" s="2"/>
      <c r="R10" s="2"/>
    </row>
    <row r="11" spans="2:22" ht="104.25" customHeight="1">
      <c r="B11" s="471"/>
      <c r="C11" s="2"/>
      <c r="D11" s="457" t="s">
        <v>202</v>
      </c>
      <c r="E11" s="754" t="s">
        <v>203</v>
      </c>
      <c r="F11" s="754"/>
      <c r="G11" s="754"/>
      <c r="H11" s="754"/>
      <c r="I11" s="754"/>
      <c r="J11" s="472"/>
      <c r="K11" s="2"/>
      <c r="L11" s="488"/>
      <c r="N11" s="488"/>
      <c r="O11" s="488"/>
      <c r="P11" s="489"/>
      <c r="Q11" s="489"/>
      <c r="R11" s="2"/>
    </row>
    <row r="12" spans="2:22" ht="39.950000000000003" customHeight="1">
      <c r="B12" s="471"/>
      <c r="C12" s="2"/>
      <c r="D12" s="457" t="s">
        <v>204</v>
      </c>
      <c r="E12" s="754" t="s">
        <v>205</v>
      </c>
      <c r="F12" s="754"/>
      <c r="G12" s="754"/>
      <c r="H12" s="754"/>
      <c r="I12" s="754"/>
      <c r="J12" s="472"/>
      <c r="K12" s="2"/>
      <c r="M12" s="22"/>
      <c r="N12" s="22"/>
      <c r="O12" s="22"/>
      <c r="P12" s="22"/>
      <c r="Q12" s="22"/>
      <c r="R12" s="2"/>
    </row>
    <row r="13" spans="2:22" ht="18">
      <c r="B13" s="473"/>
      <c r="C13" s="672"/>
      <c r="D13" s="457" t="s">
        <v>206</v>
      </c>
      <c r="E13" s="474" t="s">
        <v>207</v>
      </c>
      <c r="F13" s="474"/>
      <c r="G13" s="474"/>
      <c r="H13" s="474"/>
      <c r="J13" s="475"/>
      <c r="K13" s="2"/>
      <c r="M13" s="474"/>
      <c r="N13" s="474"/>
      <c r="O13" s="474"/>
      <c r="P13" s="474"/>
      <c r="Q13" s="2"/>
      <c r="R13" s="2"/>
    </row>
    <row r="14" spans="2:22" ht="18">
      <c r="B14" s="476"/>
      <c r="C14" s="4"/>
      <c r="D14" s="457" t="s">
        <v>208</v>
      </c>
      <c r="E14" s="4" t="s">
        <v>209</v>
      </c>
      <c r="F14" s="4"/>
      <c r="G14" s="4"/>
      <c r="H14" s="4"/>
      <c r="J14" s="475"/>
      <c r="K14" s="2"/>
      <c r="M14" s="4"/>
      <c r="N14" s="4"/>
      <c r="O14" s="4"/>
      <c r="P14" s="4"/>
      <c r="Q14" s="4"/>
      <c r="R14" s="4"/>
    </row>
    <row r="15" spans="2:22" ht="18">
      <c r="B15" s="476"/>
      <c r="C15" s="4"/>
      <c r="D15" s="457" t="s">
        <v>210</v>
      </c>
      <c r="E15" s="4" t="s">
        <v>211</v>
      </c>
      <c r="F15" s="4"/>
      <c r="G15" s="4"/>
      <c r="H15" s="4"/>
      <c r="J15" s="475"/>
      <c r="K15" s="2"/>
      <c r="M15" s="4"/>
      <c r="N15" s="4"/>
      <c r="O15" s="4"/>
      <c r="P15" s="4"/>
      <c r="Q15" s="4"/>
      <c r="R15" s="4"/>
    </row>
    <row r="16" spans="2:22" ht="18">
      <c r="B16" s="476"/>
      <c r="C16" s="4"/>
      <c r="D16" s="457" t="s">
        <v>212</v>
      </c>
      <c r="E16" s="4" t="s">
        <v>213</v>
      </c>
      <c r="F16" s="4"/>
      <c r="G16" s="4"/>
      <c r="H16" s="4"/>
      <c r="J16" s="475"/>
      <c r="K16" s="2"/>
      <c r="M16" s="4"/>
      <c r="N16" s="4"/>
      <c r="O16" s="4"/>
      <c r="P16" s="4"/>
      <c r="Q16" s="4"/>
      <c r="R16" s="4"/>
      <c r="S16" s="281"/>
      <c r="V16" s="281"/>
    </row>
    <row r="17" spans="2:18" ht="18">
      <c r="B17" s="476"/>
      <c r="C17" s="4"/>
      <c r="D17" s="457" t="s">
        <v>214</v>
      </c>
      <c r="E17" s="4" t="s">
        <v>215</v>
      </c>
      <c r="F17" s="4"/>
      <c r="G17" s="4"/>
      <c r="H17" s="22"/>
      <c r="J17" s="477"/>
      <c r="K17" s="2"/>
      <c r="M17" s="4"/>
      <c r="N17" s="4"/>
      <c r="O17" s="4"/>
      <c r="P17" s="22"/>
      <c r="Q17" s="4"/>
      <c r="R17" s="22"/>
    </row>
    <row r="18" spans="2:18" ht="18">
      <c r="B18" s="471"/>
      <c r="C18" s="2"/>
      <c r="D18" s="457"/>
      <c r="E18" s="754"/>
      <c r="F18" s="754"/>
      <c r="G18" s="754"/>
      <c r="H18" s="754"/>
      <c r="J18" s="472"/>
      <c r="K18" s="2"/>
      <c r="L18" s="634"/>
      <c r="M18" s="634"/>
      <c r="N18" s="634"/>
      <c r="O18" s="22"/>
      <c r="P18" s="3"/>
      <c r="Q18" s="3"/>
      <c r="R18" s="2"/>
    </row>
    <row r="19" spans="2:18" ht="18">
      <c r="B19" s="471"/>
      <c r="C19" s="2"/>
      <c r="D19" s="755" t="s">
        <v>216</v>
      </c>
      <c r="E19" s="755"/>
      <c r="F19" s="755"/>
      <c r="G19" s="755"/>
      <c r="H19" s="755"/>
      <c r="J19" s="472"/>
      <c r="K19" s="2"/>
      <c r="M19" s="4"/>
      <c r="N19" s="4"/>
      <c r="O19" s="488"/>
      <c r="P19" s="4"/>
      <c r="Q19" s="2"/>
      <c r="R19" s="2"/>
    </row>
    <row r="20" spans="2:18" ht="32.25" customHeight="1">
      <c r="B20" s="476"/>
      <c r="C20" s="4"/>
      <c r="D20" s="672" t="s">
        <v>217</v>
      </c>
      <c r="E20" s="754" t="s">
        <v>218</v>
      </c>
      <c r="F20" s="754"/>
      <c r="G20" s="754"/>
      <c r="H20" s="754"/>
      <c r="I20" s="754"/>
      <c r="J20" s="756"/>
      <c r="K20" s="2"/>
      <c r="M20" s="4"/>
      <c r="N20" s="4"/>
      <c r="O20" s="4"/>
      <c r="P20" s="4"/>
      <c r="Q20" s="2"/>
      <c r="R20" s="2"/>
    </row>
    <row r="21" spans="2:18" ht="15" customHeight="1">
      <c r="B21" s="471"/>
      <c r="C21" s="2"/>
      <c r="D21" s="478"/>
      <c r="E21" s="673" t="s">
        <v>219</v>
      </c>
      <c r="F21" s="673" t="s">
        <v>220</v>
      </c>
      <c r="G21" s="757" t="s">
        <v>221</v>
      </c>
      <c r="H21" s="757"/>
      <c r="I21" s="766" t="s">
        <v>222</v>
      </c>
      <c r="J21" s="767"/>
      <c r="K21" s="2"/>
      <c r="N21" s="671"/>
      <c r="O21" s="489"/>
      <c r="P21" s="489"/>
      <c r="Q21" s="489"/>
      <c r="R21" s="489"/>
    </row>
    <row r="22" spans="2:18" ht="63" customHeight="1">
      <c r="B22" s="471"/>
      <c r="C22" s="2"/>
      <c r="D22" s="2"/>
      <c r="E22" s="4"/>
      <c r="F22" s="4"/>
      <c r="G22" s="4"/>
      <c r="H22" s="4"/>
      <c r="J22" s="472"/>
      <c r="K22" s="2"/>
      <c r="M22" s="4"/>
      <c r="N22" s="4"/>
      <c r="O22" s="4"/>
      <c r="P22" s="4"/>
      <c r="Q22" s="2"/>
      <c r="R22" s="2"/>
    </row>
    <row r="23" spans="2:18">
      <c r="B23" s="476"/>
      <c r="C23" s="4"/>
      <c r="D23" s="4"/>
      <c r="E23" s="4"/>
      <c r="F23" s="4"/>
      <c r="G23" s="4"/>
      <c r="H23" s="4"/>
      <c r="J23" s="475"/>
      <c r="K23" s="2"/>
      <c r="M23" s="4"/>
      <c r="N23" s="4"/>
      <c r="O23" s="4"/>
      <c r="P23" s="4"/>
      <c r="Q23" s="4"/>
      <c r="R23" s="4"/>
    </row>
    <row r="24" spans="2:18">
      <c r="B24" s="471"/>
      <c r="C24" s="2"/>
      <c r="D24" s="2"/>
      <c r="E24" s="2"/>
      <c r="F24" s="2"/>
      <c r="G24" s="2"/>
      <c r="H24" s="2"/>
      <c r="J24" s="472"/>
      <c r="K24" s="2"/>
      <c r="M24" s="2"/>
      <c r="N24" s="2"/>
      <c r="O24" s="2"/>
      <c r="P24" s="2"/>
      <c r="Q24" s="2"/>
    </row>
    <row r="25" spans="2:18">
      <c r="B25" s="471"/>
      <c r="C25" s="2"/>
      <c r="D25" s="2"/>
      <c r="E25" s="2"/>
      <c r="F25" s="2"/>
      <c r="G25" s="2"/>
      <c r="J25" s="472"/>
      <c r="K25" s="2"/>
      <c r="M25" s="2"/>
      <c r="N25" s="2"/>
      <c r="O25" s="2"/>
      <c r="P25" s="2"/>
      <c r="Q25" s="2"/>
    </row>
    <row r="26" spans="2:18">
      <c r="B26" s="471"/>
      <c r="C26" s="2"/>
      <c r="D26" s="2"/>
      <c r="E26" s="2"/>
      <c r="F26" s="2"/>
      <c r="G26" s="2"/>
      <c r="H26" s="2"/>
      <c r="J26" s="472"/>
      <c r="K26" s="2"/>
      <c r="M26" s="2"/>
      <c r="N26" s="2"/>
      <c r="O26" s="2"/>
      <c r="P26" s="2"/>
      <c r="Q26" s="2"/>
    </row>
    <row r="27" spans="2:18" ht="17.100000000000001" thickBot="1">
      <c r="B27" s="479"/>
      <c r="C27" s="480"/>
      <c r="D27" s="480"/>
      <c r="E27" s="480"/>
      <c r="F27" s="480"/>
      <c r="G27" s="480"/>
      <c r="H27" s="480"/>
      <c r="I27" s="480"/>
      <c r="J27" s="481"/>
      <c r="K27" s="2"/>
    </row>
    <row r="28" spans="2:18">
      <c r="M28" s="2"/>
      <c r="N28" s="2"/>
      <c r="O28" s="2"/>
      <c r="P28" s="2"/>
      <c r="Q28" s="2"/>
    </row>
    <row r="29" spans="2:18" ht="24" thickBot="1">
      <c r="B29" s="493" t="s">
        <v>223</v>
      </c>
      <c r="C29" s="493"/>
      <c r="D29" s="493" t="s">
        <v>224</v>
      </c>
      <c r="E29" s="493"/>
      <c r="F29" s="451"/>
      <c r="G29" s="451"/>
      <c r="H29" s="451"/>
      <c r="I29" s="451"/>
      <c r="J29" s="451"/>
    </row>
    <row r="30" spans="2:18">
      <c r="B30" s="467"/>
      <c r="C30" s="468"/>
      <c r="D30" s="468"/>
      <c r="E30" s="468"/>
      <c r="F30" s="468"/>
      <c r="G30" s="468"/>
      <c r="H30" s="468"/>
      <c r="I30" s="469"/>
      <c r="J30" s="470"/>
    </row>
    <row r="31" spans="2:18" ht="66.95" customHeight="1">
      <c r="B31" s="471"/>
      <c r="C31" s="2"/>
      <c r="D31" s="457" t="s">
        <v>202</v>
      </c>
      <c r="E31" s="754" t="s">
        <v>225</v>
      </c>
      <c r="F31" s="754"/>
      <c r="G31" s="754"/>
      <c r="H31" s="754"/>
      <c r="I31" s="754"/>
      <c r="J31" s="472"/>
    </row>
    <row r="32" spans="2:18" ht="42.95" customHeight="1">
      <c r="B32" s="471"/>
      <c r="C32" s="2"/>
      <c r="D32" s="457" t="s">
        <v>204</v>
      </c>
      <c r="E32" s="754" t="s">
        <v>226</v>
      </c>
      <c r="F32" s="754"/>
      <c r="G32" s="754"/>
      <c r="H32" s="754"/>
      <c r="I32" s="754"/>
      <c r="J32" s="472"/>
    </row>
    <row r="33" spans="2:10" ht="18">
      <c r="B33" s="473"/>
      <c r="C33" s="672"/>
      <c r="D33" s="457" t="s">
        <v>206</v>
      </c>
      <c r="E33" s="474" t="s">
        <v>227</v>
      </c>
      <c r="F33" s="474"/>
      <c r="G33" s="474"/>
      <c r="H33" s="474"/>
      <c r="J33" s="475"/>
    </row>
    <row r="34" spans="2:10" ht="18">
      <c r="B34" s="476"/>
      <c r="C34" s="4"/>
      <c r="D34" s="457" t="s">
        <v>208</v>
      </c>
      <c r="E34" s="4" t="s">
        <v>228</v>
      </c>
      <c r="F34" s="4"/>
      <c r="G34" s="4"/>
      <c r="H34" s="4"/>
      <c r="J34" s="475"/>
    </row>
    <row r="35" spans="2:10" ht="18">
      <c r="B35" s="476"/>
      <c r="C35" s="4"/>
      <c r="D35" s="457" t="s">
        <v>210</v>
      </c>
      <c r="E35" s="4" t="s">
        <v>229</v>
      </c>
      <c r="F35" s="4"/>
      <c r="G35" s="4"/>
      <c r="H35" s="4"/>
      <c r="J35" s="475"/>
    </row>
    <row r="36" spans="2:10" ht="18">
      <c r="B36" s="476"/>
      <c r="C36" s="4"/>
      <c r="D36" s="457" t="s">
        <v>230</v>
      </c>
      <c r="E36" s="4" t="s">
        <v>213</v>
      </c>
      <c r="F36" s="4"/>
      <c r="G36" s="4"/>
      <c r="H36" s="4"/>
      <c r="J36" s="475"/>
    </row>
    <row r="37" spans="2:10" ht="18">
      <c r="B37" s="476"/>
      <c r="C37" s="4"/>
      <c r="D37" s="457" t="s">
        <v>231</v>
      </c>
      <c r="E37" s="4" t="s">
        <v>215</v>
      </c>
      <c r="F37" s="4"/>
      <c r="G37" s="4"/>
      <c r="H37" s="22"/>
      <c r="J37" s="477"/>
    </row>
    <row r="38" spans="2:10" ht="18">
      <c r="B38" s="471"/>
      <c r="C38" s="2"/>
      <c r="D38" s="457"/>
      <c r="E38" s="754"/>
      <c r="F38" s="754"/>
      <c r="G38" s="754"/>
      <c r="H38" s="754"/>
      <c r="J38" s="472"/>
    </row>
    <row r="39" spans="2:10" ht="18">
      <c r="B39" s="471"/>
      <c r="C39" s="2"/>
      <c r="D39" s="755" t="s">
        <v>216</v>
      </c>
      <c r="E39" s="755"/>
      <c r="F39" s="755"/>
      <c r="G39" s="755"/>
      <c r="H39" s="755"/>
      <c r="J39" s="472"/>
    </row>
    <row r="40" spans="2:10" ht="17.25" customHeight="1">
      <c r="B40" s="476"/>
      <c r="C40" s="4"/>
      <c r="D40" s="4"/>
      <c r="E40" s="760" t="s">
        <v>232</v>
      </c>
      <c r="F40" s="760"/>
      <c r="G40" s="760"/>
      <c r="H40" s="770"/>
      <c r="I40" s="770"/>
      <c r="J40" s="475"/>
    </row>
    <row r="41" spans="2:10">
      <c r="B41" s="471"/>
      <c r="C41" s="2"/>
      <c r="D41" s="2"/>
      <c r="E41" s="2"/>
      <c r="F41" s="491"/>
      <c r="G41" s="491"/>
      <c r="H41" s="482"/>
      <c r="J41" s="475"/>
    </row>
    <row r="42" spans="2:10">
      <c r="B42" s="471"/>
      <c r="C42" s="2"/>
      <c r="D42" s="2"/>
      <c r="E42" s="4"/>
      <c r="F42" s="4"/>
      <c r="G42" s="4"/>
      <c r="H42" s="4"/>
      <c r="J42" s="472"/>
    </row>
    <row r="43" spans="2:10" ht="69" customHeight="1">
      <c r="B43" s="476"/>
      <c r="C43" s="4"/>
      <c r="D43" s="4"/>
      <c r="E43" s="765"/>
      <c r="F43" s="765"/>
      <c r="G43" s="4"/>
      <c r="H43" s="4"/>
      <c r="J43" s="475"/>
    </row>
    <row r="44" spans="2:10" ht="39.950000000000003" customHeight="1">
      <c r="B44" s="476"/>
      <c r="C44" s="4"/>
      <c r="D44" s="4"/>
      <c r="E44" s="765"/>
      <c r="F44" s="765"/>
      <c r="G44" s="4"/>
      <c r="H44" s="4"/>
      <c r="J44" s="475"/>
    </row>
    <row r="45" spans="2:10">
      <c r="B45" s="471"/>
      <c r="C45" s="2"/>
      <c r="D45" s="2"/>
      <c r="E45" s="765"/>
      <c r="F45" s="765"/>
      <c r="G45" s="491"/>
      <c r="H45" s="2"/>
      <c r="J45" s="472"/>
    </row>
    <row r="46" spans="2:10">
      <c r="B46" s="471"/>
      <c r="C46" s="2"/>
      <c r="D46" s="2"/>
      <c r="E46" s="765"/>
      <c r="F46" s="765"/>
      <c r="G46" s="2"/>
      <c r="J46" s="472"/>
    </row>
    <row r="47" spans="2:10" ht="17.100000000000001" thickBot="1">
      <c r="B47" s="479"/>
      <c r="C47" s="480"/>
      <c r="D47" s="480"/>
      <c r="E47" s="480"/>
      <c r="F47" s="480"/>
      <c r="G47" s="480"/>
      <c r="H47" s="480"/>
      <c r="I47" s="480"/>
      <c r="J47" s="481"/>
    </row>
    <row r="49" spans="2:12" ht="24" thickBot="1">
      <c r="B49" s="493" t="s">
        <v>233</v>
      </c>
      <c r="C49" s="493"/>
      <c r="D49" s="493" t="s">
        <v>234</v>
      </c>
      <c r="E49" s="493"/>
      <c r="F49" s="451"/>
      <c r="G49" s="451"/>
      <c r="H49" s="451"/>
      <c r="I49" s="451"/>
      <c r="J49" s="451"/>
    </row>
    <row r="50" spans="2:12">
      <c r="B50" s="467"/>
      <c r="C50" s="468"/>
      <c r="D50" s="468"/>
      <c r="E50" s="468"/>
      <c r="F50" s="468"/>
      <c r="G50" s="468"/>
      <c r="H50" s="468"/>
      <c r="I50" s="468"/>
      <c r="J50" s="470"/>
    </row>
    <row r="51" spans="2:12" ht="74.25" customHeight="1">
      <c r="B51" s="471"/>
      <c r="C51" s="2"/>
      <c r="D51" s="457" t="s">
        <v>202</v>
      </c>
      <c r="E51" s="754" t="s">
        <v>235</v>
      </c>
      <c r="F51" s="754"/>
      <c r="G51" s="754"/>
      <c r="H51" s="754"/>
      <c r="I51" s="754"/>
      <c r="J51" s="472"/>
      <c r="L51" s="521"/>
    </row>
    <row r="52" spans="2:12" ht="41.25" customHeight="1">
      <c r="B52" s="471"/>
      <c r="C52" s="2"/>
      <c r="D52" s="457" t="s">
        <v>204</v>
      </c>
      <c r="E52" s="754" t="s">
        <v>236</v>
      </c>
      <c r="F52" s="754"/>
      <c r="G52" s="754"/>
      <c r="H52" s="754"/>
      <c r="I52" s="754"/>
      <c r="J52" s="472"/>
    </row>
    <row r="53" spans="2:12" ht="18">
      <c r="B53" s="473"/>
      <c r="C53" s="672"/>
      <c r="D53" s="457" t="s">
        <v>206</v>
      </c>
      <c r="E53" s="474" t="s">
        <v>227</v>
      </c>
      <c r="F53" s="474"/>
      <c r="G53" s="474"/>
      <c r="H53" s="474"/>
      <c r="I53" s="2"/>
      <c r="J53" s="472"/>
    </row>
    <row r="54" spans="2:12" ht="18">
      <c r="B54" s="476"/>
      <c r="C54" s="4"/>
      <c r="D54" s="457" t="s">
        <v>208</v>
      </c>
      <c r="E54" s="4" t="s">
        <v>237</v>
      </c>
      <c r="F54" s="4"/>
      <c r="G54" s="4"/>
      <c r="H54" s="4"/>
      <c r="I54" s="4"/>
      <c r="J54" s="475"/>
    </row>
    <row r="55" spans="2:12" ht="18">
      <c r="B55" s="476"/>
      <c r="C55" s="4"/>
      <c r="D55" s="457" t="s">
        <v>210</v>
      </c>
      <c r="E55" s="4" t="s">
        <v>238</v>
      </c>
      <c r="F55" s="4"/>
      <c r="G55" s="4"/>
      <c r="H55" s="4"/>
      <c r="I55" s="4"/>
      <c r="J55" s="475"/>
    </row>
    <row r="56" spans="2:12" ht="18">
      <c r="B56" s="476"/>
      <c r="C56" s="4"/>
      <c r="D56" s="457" t="s">
        <v>212</v>
      </c>
      <c r="E56" s="4" t="s">
        <v>239</v>
      </c>
      <c r="F56" s="4"/>
      <c r="G56" s="4"/>
      <c r="H56" s="4"/>
      <c r="I56" s="4"/>
      <c r="J56" s="475"/>
    </row>
    <row r="57" spans="2:12" ht="18">
      <c r="B57" s="476"/>
      <c r="C57" s="4"/>
      <c r="D57" s="457" t="s">
        <v>231</v>
      </c>
      <c r="E57" s="4" t="s">
        <v>240</v>
      </c>
      <c r="F57" s="4"/>
      <c r="G57" s="4"/>
      <c r="H57" s="22"/>
      <c r="I57" s="4"/>
      <c r="J57" s="477"/>
    </row>
    <row r="58" spans="2:12" ht="18">
      <c r="B58" s="471"/>
      <c r="C58" s="2"/>
      <c r="D58" s="457"/>
      <c r="E58" s="754"/>
      <c r="F58" s="754"/>
      <c r="G58" s="754"/>
      <c r="H58" s="754"/>
      <c r="I58" s="2"/>
      <c r="J58" s="472"/>
    </row>
    <row r="59" spans="2:12" ht="18">
      <c r="B59" s="471"/>
      <c r="C59" s="2"/>
      <c r="D59" s="755" t="s">
        <v>216</v>
      </c>
      <c r="E59" s="755"/>
      <c r="F59" s="755"/>
      <c r="G59" s="755"/>
      <c r="H59" s="755"/>
      <c r="I59" s="2"/>
      <c r="J59" s="472"/>
    </row>
    <row r="60" spans="2:12">
      <c r="B60" s="476"/>
      <c r="C60" s="4"/>
      <c r="D60" s="4"/>
      <c r="E60" s="4"/>
      <c r="F60" s="4"/>
      <c r="G60" s="4"/>
      <c r="H60" s="4"/>
      <c r="I60" s="2"/>
      <c r="J60" s="472"/>
    </row>
    <row r="61" spans="2:12" ht="24" customHeight="1">
      <c r="B61" s="471"/>
      <c r="C61" s="2"/>
      <c r="D61" s="671" t="s">
        <v>241</v>
      </c>
      <c r="E61" s="760" t="s">
        <v>242</v>
      </c>
      <c r="F61" s="760"/>
      <c r="H61" s="489"/>
      <c r="I61" s="489" t="s">
        <v>243</v>
      </c>
      <c r="J61" s="490"/>
    </row>
    <row r="62" spans="2:12">
      <c r="B62" s="471"/>
      <c r="C62" s="2"/>
      <c r="D62" s="672" t="s">
        <v>244</v>
      </c>
      <c r="E62" s="4"/>
      <c r="F62" s="4"/>
      <c r="G62" s="4"/>
      <c r="H62" s="4"/>
      <c r="I62" s="2"/>
      <c r="J62" s="472"/>
    </row>
    <row r="63" spans="2:12">
      <c r="B63" s="476"/>
      <c r="C63" s="4"/>
      <c r="D63" s="672"/>
      <c r="E63" s="4"/>
      <c r="F63" s="4"/>
      <c r="G63" s="4"/>
      <c r="H63" s="4"/>
      <c r="I63" s="4"/>
      <c r="J63" s="475"/>
    </row>
    <row r="64" spans="2:12">
      <c r="B64" s="471"/>
      <c r="C64" s="2"/>
      <c r="D64" s="2"/>
      <c r="E64" s="2"/>
      <c r="F64" s="2"/>
      <c r="G64" s="2"/>
      <c r="H64" s="2"/>
      <c r="I64" s="2"/>
      <c r="J64" s="483"/>
    </row>
    <row r="65" spans="2:12">
      <c r="B65" s="471"/>
      <c r="C65" s="2"/>
      <c r="D65" s="2"/>
      <c r="E65" s="2"/>
      <c r="F65" s="2"/>
      <c r="G65" s="2"/>
      <c r="H65" s="2"/>
      <c r="I65" s="2"/>
      <c r="J65" s="483"/>
    </row>
    <row r="66" spans="2:12">
      <c r="B66" s="471"/>
      <c r="C66" s="2"/>
      <c r="D66" s="2"/>
      <c r="E66" s="2"/>
      <c r="F66" s="2"/>
      <c r="G66" s="2"/>
      <c r="H66" s="2"/>
      <c r="I66" s="2"/>
      <c r="J66" s="483"/>
    </row>
    <row r="67" spans="2:12">
      <c r="B67" s="471"/>
      <c r="C67" s="2"/>
      <c r="D67" s="2"/>
      <c r="E67" s="2"/>
      <c r="F67" s="2"/>
      <c r="G67" s="2"/>
      <c r="H67" s="2"/>
      <c r="I67" s="2"/>
      <c r="J67" s="483"/>
    </row>
    <row r="68" spans="2:12">
      <c r="B68" s="471"/>
      <c r="C68" s="2"/>
      <c r="D68" s="2"/>
      <c r="E68" s="2"/>
      <c r="F68" s="2"/>
      <c r="G68" s="2"/>
      <c r="H68" s="2"/>
      <c r="I68" s="2"/>
      <c r="J68" s="483"/>
    </row>
    <row r="69" spans="2:12">
      <c r="B69" s="471"/>
      <c r="C69" s="2"/>
      <c r="D69" s="2"/>
      <c r="E69" s="2"/>
      <c r="F69" s="2"/>
      <c r="G69" s="2"/>
      <c r="H69" s="2"/>
      <c r="I69" s="2"/>
      <c r="J69" s="483"/>
    </row>
    <row r="70" spans="2:12">
      <c r="B70" s="471"/>
      <c r="C70" s="2"/>
      <c r="D70" s="2"/>
      <c r="F70" s="2"/>
      <c r="G70" s="2"/>
      <c r="H70" s="2"/>
      <c r="I70" s="2"/>
      <c r="J70" s="483"/>
    </row>
    <row r="71" spans="2:12" ht="17.100000000000001" thickBot="1">
      <c r="B71" s="479"/>
      <c r="C71" s="480"/>
      <c r="D71" s="480"/>
      <c r="E71" s="480"/>
      <c r="F71" s="480"/>
      <c r="G71" s="480"/>
      <c r="H71" s="480"/>
      <c r="I71" s="480"/>
      <c r="J71" s="481"/>
    </row>
    <row r="73" spans="2:12" ht="24" thickBot="1">
      <c r="B73" s="493" t="s">
        <v>245</v>
      </c>
      <c r="C73" s="493"/>
      <c r="D73" s="493" t="s">
        <v>246</v>
      </c>
      <c r="E73" s="451"/>
      <c r="F73" s="451"/>
      <c r="G73" s="451"/>
      <c r="H73" s="451"/>
      <c r="I73" s="451"/>
      <c r="J73" s="451"/>
    </row>
    <row r="74" spans="2:12">
      <c r="B74" s="467"/>
      <c r="C74" s="468"/>
      <c r="D74" s="468"/>
      <c r="E74" s="468"/>
      <c r="F74" s="468"/>
      <c r="G74" s="468"/>
      <c r="H74" s="468"/>
      <c r="I74" s="468"/>
      <c r="J74" s="470"/>
    </row>
    <row r="75" spans="2:12" ht="141.94999999999999" customHeight="1">
      <c r="B75" s="471"/>
      <c r="C75" s="2"/>
      <c r="D75" s="457" t="s">
        <v>202</v>
      </c>
      <c r="E75" s="754" t="s">
        <v>247</v>
      </c>
      <c r="F75" s="754"/>
      <c r="G75" s="754"/>
      <c r="H75" s="754"/>
      <c r="I75" s="754"/>
      <c r="J75" s="472"/>
      <c r="L75" s="521"/>
    </row>
    <row r="76" spans="2:12" ht="30" customHeight="1">
      <c r="B76" s="471"/>
      <c r="C76" s="2"/>
      <c r="D76" s="457" t="s">
        <v>204</v>
      </c>
      <c r="E76" s="754" t="s">
        <v>248</v>
      </c>
      <c r="F76" s="754"/>
      <c r="G76" s="754"/>
      <c r="H76" s="754"/>
      <c r="I76" s="754"/>
      <c r="J76" s="472"/>
    </row>
    <row r="77" spans="2:12" ht="18">
      <c r="B77" s="473"/>
      <c r="C77" s="672"/>
      <c r="D77" s="457" t="s">
        <v>206</v>
      </c>
      <c r="E77" s="474" t="s">
        <v>227</v>
      </c>
      <c r="F77" s="474"/>
      <c r="G77" s="474"/>
      <c r="H77" s="474"/>
      <c r="I77" s="2"/>
      <c r="J77" s="472"/>
    </row>
    <row r="78" spans="2:12" ht="18">
      <c r="B78" s="476"/>
      <c r="C78" s="4"/>
      <c r="D78" s="457" t="s">
        <v>208</v>
      </c>
      <c r="E78" s="4" t="s">
        <v>237</v>
      </c>
      <c r="F78" s="4"/>
      <c r="G78" s="4"/>
      <c r="H78" s="4"/>
      <c r="I78" s="4"/>
      <c r="J78" s="475"/>
    </row>
    <row r="79" spans="2:12" ht="18">
      <c r="B79" s="476"/>
      <c r="C79" s="4"/>
      <c r="D79" s="457" t="s">
        <v>210</v>
      </c>
      <c r="E79" s="4" t="s">
        <v>238</v>
      </c>
      <c r="F79" s="4"/>
      <c r="G79" s="4"/>
      <c r="H79" s="4"/>
      <c r="I79" s="4"/>
      <c r="J79" s="475"/>
    </row>
    <row r="80" spans="2:12" ht="18">
      <c r="B80" s="476"/>
      <c r="C80" s="4"/>
      <c r="D80" s="457" t="s">
        <v>212</v>
      </c>
      <c r="E80" s="4" t="s">
        <v>213</v>
      </c>
      <c r="F80" s="4"/>
      <c r="G80" s="4"/>
      <c r="H80" s="4"/>
      <c r="I80" s="4"/>
      <c r="J80" s="475"/>
    </row>
    <row r="81" spans="2:10" ht="18">
      <c r="B81" s="476"/>
      <c r="C81" s="4"/>
      <c r="D81" s="457" t="s">
        <v>214</v>
      </c>
      <c r="E81" s="4" t="s">
        <v>249</v>
      </c>
      <c r="F81" s="4"/>
      <c r="G81" s="4"/>
      <c r="H81" s="22"/>
      <c r="I81" s="4"/>
      <c r="J81" s="477"/>
    </row>
    <row r="82" spans="2:10" ht="18">
      <c r="B82" s="471"/>
      <c r="C82" s="2"/>
      <c r="D82" s="457"/>
      <c r="E82" s="754"/>
      <c r="F82" s="754"/>
      <c r="G82" s="754"/>
      <c r="H82" s="754"/>
      <c r="I82" s="2"/>
      <c r="J82" s="472"/>
    </row>
    <row r="83" spans="2:10" ht="18">
      <c r="B83" s="471"/>
      <c r="C83" s="2"/>
      <c r="D83" s="755" t="s">
        <v>216</v>
      </c>
      <c r="E83" s="755"/>
      <c r="F83" s="755"/>
      <c r="G83" s="755"/>
      <c r="H83" s="755"/>
      <c r="I83" s="2"/>
      <c r="J83" s="472"/>
    </row>
    <row r="84" spans="2:10">
      <c r="B84" s="476"/>
      <c r="C84" s="4"/>
      <c r="D84" s="4"/>
      <c r="E84" s="4"/>
      <c r="F84" s="4"/>
      <c r="G84" s="4"/>
      <c r="H84" s="4"/>
      <c r="I84" s="2"/>
      <c r="J84" s="472"/>
    </row>
    <row r="85" spans="2:10" ht="17.25" customHeight="1">
      <c r="B85" s="471"/>
      <c r="C85" s="760" t="s">
        <v>241</v>
      </c>
      <c r="D85" s="760"/>
      <c r="E85" s="671" t="s">
        <v>242</v>
      </c>
      <c r="F85" s="4"/>
      <c r="G85" s="4" t="s">
        <v>250</v>
      </c>
      <c r="I85" s="489"/>
      <c r="J85" s="490"/>
    </row>
    <row r="86" spans="2:10">
      <c r="B86" s="471"/>
      <c r="C86" s="761" t="s">
        <v>244</v>
      </c>
      <c r="D86" s="761"/>
      <c r="E86" s="4"/>
      <c r="F86" s="4"/>
      <c r="G86" s="4"/>
      <c r="H86" s="4"/>
      <c r="I86" s="2"/>
      <c r="J86" s="472"/>
    </row>
    <row r="87" spans="2:10">
      <c r="B87" s="476"/>
      <c r="C87" s="4"/>
      <c r="D87" s="672"/>
      <c r="E87" s="4"/>
      <c r="F87" s="4"/>
      <c r="G87" s="4"/>
      <c r="H87" s="4"/>
      <c r="I87" s="4"/>
      <c r="J87" s="475"/>
    </row>
    <row r="88" spans="2:10">
      <c r="B88" s="471"/>
      <c r="C88" s="2"/>
      <c r="D88" s="2"/>
      <c r="E88" s="2"/>
      <c r="F88" s="2"/>
      <c r="G88" s="2"/>
      <c r="H88" s="2"/>
      <c r="I88" s="2"/>
      <c r="J88" s="483"/>
    </row>
    <row r="89" spans="2:10">
      <c r="B89" s="471"/>
      <c r="C89" s="2"/>
      <c r="D89" s="2"/>
      <c r="E89" s="2"/>
      <c r="F89" s="2"/>
      <c r="G89" s="2"/>
      <c r="H89" s="2"/>
      <c r="I89" s="2"/>
      <c r="J89" s="483"/>
    </row>
    <row r="90" spans="2:10">
      <c r="B90" s="471"/>
      <c r="C90" s="2"/>
      <c r="D90" s="2"/>
      <c r="E90" s="2"/>
      <c r="F90" s="2"/>
      <c r="G90" s="2"/>
      <c r="H90" s="2"/>
      <c r="I90" s="2"/>
      <c r="J90" s="483"/>
    </row>
    <row r="91" spans="2:10">
      <c r="B91" s="471"/>
      <c r="C91" s="2"/>
      <c r="D91" s="2"/>
      <c r="E91" s="2"/>
      <c r="F91" s="2"/>
      <c r="G91" s="2"/>
      <c r="H91" s="2"/>
      <c r="I91" s="2"/>
      <c r="J91" s="483"/>
    </row>
    <row r="92" spans="2:10">
      <c r="B92" s="471"/>
      <c r="C92" s="2"/>
      <c r="D92" s="2"/>
      <c r="E92" s="2"/>
      <c r="F92" s="2"/>
      <c r="G92" s="2"/>
      <c r="H92" s="2"/>
      <c r="I92" s="2"/>
      <c r="J92" s="483"/>
    </row>
    <row r="93" spans="2:10">
      <c r="B93" s="471"/>
      <c r="C93" s="2"/>
      <c r="D93" s="2"/>
      <c r="E93" s="2"/>
      <c r="F93" s="2"/>
      <c r="G93" s="2"/>
      <c r="H93" s="2"/>
      <c r="I93" s="2"/>
      <c r="J93" s="483"/>
    </row>
    <row r="94" spans="2:10">
      <c r="B94" s="471"/>
      <c r="C94" s="2"/>
      <c r="D94" s="2"/>
      <c r="E94" s="2"/>
      <c r="F94" s="2"/>
      <c r="G94" s="2"/>
      <c r="H94" s="2"/>
      <c r="I94" s="2"/>
      <c r="J94" s="483"/>
    </row>
    <row r="95" spans="2:10" ht="17.100000000000001" thickBot="1">
      <c r="B95" s="479"/>
      <c r="C95" s="480"/>
      <c r="D95" s="480"/>
      <c r="E95" s="480"/>
      <c r="F95" s="480"/>
      <c r="G95" s="480"/>
      <c r="H95" s="480"/>
      <c r="I95" s="480"/>
      <c r="J95" s="481"/>
    </row>
    <row r="97" spans="2:12" ht="24" thickBot="1">
      <c r="B97" s="493" t="s">
        <v>251</v>
      </c>
      <c r="C97" s="493"/>
      <c r="D97" s="493" t="s">
        <v>252</v>
      </c>
      <c r="E97" s="493"/>
      <c r="F97" s="451"/>
      <c r="G97" s="451"/>
      <c r="H97" s="451"/>
      <c r="I97" s="451"/>
      <c r="J97" s="451"/>
    </row>
    <row r="98" spans="2:12">
      <c r="B98" s="467"/>
      <c r="C98" s="468"/>
      <c r="D98" s="468"/>
      <c r="E98" s="468"/>
      <c r="F98" s="468"/>
      <c r="G98" s="468"/>
      <c r="H98" s="468"/>
      <c r="I98" s="468"/>
      <c r="J98" s="470"/>
    </row>
    <row r="99" spans="2:12" ht="60" customHeight="1">
      <c r="B99" s="471"/>
      <c r="C99" s="2"/>
      <c r="D99" s="457" t="s">
        <v>202</v>
      </c>
      <c r="E99" s="754" t="s">
        <v>253</v>
      </c>
      <c r="F99" s="754"/>
      <c r="G99" s="754"/>
      <c r="H99" s="754"/>
      <c r="I99" s="754"/>
      <c r="J99" s="472"/>
      <c r="L99" s="521"/>
    </row>
    <row r="100" spans="2:12" ht="27" customHeight="1">
      <c r="B100" s="471"/>
      <c r="C100" s="2"/>
      <c r="D100" s="457" t="s">
        <v>204</v>
      </c>
      <c r="E100" s="754" t="s">
        <v>248</v>
      </c>
      <c r="F100" s="754"/>
      <c r="G100" s="754"/>
      <c r="H100" s="754"/>
      <c r="I100" s="754"/>
      <c r="J100" s="472"/>
    </row>
    <row r="101" spans="2:12" ht="18">
      <c r="B101" s="473"/>
      <c r="C101" s="672"/>
      <c r="D101" s="457" t="s">
        <v>206</v>
      </c>
      <c r="E101" s="474" t="s">
        <v>227</v>
      </c>
      <c r="F101" s="474"/>
      <c r="G101" s="474"/>
      <c r="H101" s="474"/>
      <c r="I101" s="2"/>
      <c r="J101" s="472"/>
    </row>
    <row r="102" spans="2:12" ht="18">
      <c r="B102" s="476"/>
      <c r="C102" s="4"/>
      <c r="D102" s="457" t="s">
        <v>208</v>
      </c>
      <c r="E102" s="4" t="s">
        <v>237</v>
      </c>
      <c r="F102" s="4"/>
      <c r="G102" s="4"/>
      <c r="H102" s="4"/>
      <c r="I102" s="4"/>
      <c r="J102" s="475"/>
    </row>
    <row r="103" spans="2:12" ht="18">
      <c r="B103" s="476"/>
      <c r="C103" s="4"/>
      <c r="D103" s="457" t="s">
        <v>210</v>
      </c>
      <c r="E103" s="4" t="s">
        <v>229</v>
      </c>
      <c r="F103" s="4"/>
      <c r="G103" s="4"/>
      <c r="H103" s="4"/>
      <c r="I103" s="4"/>
      <c r="J103" s="475"/>
    </row>
    <row r="104" spans="2:12" ht="18">
      <c r="B104" s="476"/>
      <c r="C104" s="4"/>
      <c r="D104" s="457" t="s">
        <v>230</v>
      </c>
      <c r="E104" s="4" t="s">
        <v>254</v>
      </c>
      <c r="F104" s="4"/>
      <c r="G104" s="4"/>
      <c r="H104" s="4"/>
      <c r="I104" s="4"/>
      <c r="J104" s="475"/>
    </row>
    <row r="105" spans="2:12" ht="18">
      <c r="B105" s="476"/>
      <c r="C105" s="4"/>
      <c r="D105" s="457" t="s">
        <v>214</v>
      </c>
      <c r="E105" s="4" t="s">
        <v>215</v>
      </c>
      <c r="F105" s="4"/>
      <c r="G105" s="4"/>
      <c r="H105" s="22"/>
      <c r="I105" s="4"/>
      <c r="J105" s="477"/>
    </row>
    <row r="106" spans="2:12" ht="18">
      <c r="B106" s="471"/>
      <c r="C106" s="2"/>
      <c r="D106" s="457"/>
      <c r="E106" s="754"/>
      <c r="F106" s="754"/>
      <c r="G106" s="754"/>
      <c r="H106" s="754"/>
      <c r="I106" s="2"/>
      <c r="J106" s="472"/>
    </row>
    <row r="107" spans="2:12" ht="18">
      <c r="B107" s="471"/>
      <c r="C107" s="2"/>
      <c r="D107" s="755" t="s">
        <v>216</v>
      </c>
      <c r="E107" s="755"/>
      <c r="F107" s="755"/>
      <c r="G107" s="755"/>
      <c r="H107" s="755"/>
      <c r="I107" s="2"/>
      <c r="J107" s="472"/>
    </row>
    <row r="108" spans="2:12">
      <c r="B108" s="476"/>
      <c r="C108" s="4"/>
      <c r="D108" s="4"/>
      <c r="E108" s="4"/>
      <c r="F108" s="4"/>
      <c r="G108" s="4"/>
      <c r="H108" s="4"/>
      <c r="I108" s="2"/>
      <c r="J108" s="472"/>
    </row>
    <row r="109" spans="2:12" ht="39" customHeight="1">
      <c r="B109" s="471"/>
      <c r="C109" s="2"/>
      <c r="D109" s="760" t="s">
        <v>255</v>
      </c>
      <c r="E109" s="760"/>
      <c r="F109" s="760" t="s">
        <v>256</v>
      </c>
      <c r="G109" s="760"/>
      <c r="H109" s="760"/>
      <c r="J109" s="484"/>
    </row>
    <row r="110" spans="2:12">
      <c r="B110" s="471"/>
      <c r="C110" s="2"/>
      <c r="D110" s="672"/>
      <c r="E110" s="4"/>
      <c r="F110" s="4"/>
      <c r="G110" s="4"/>
      <c r="H110" s="4"/>
      <c r="I110" s="2"/>
      <c r="J110" s="472"/>
    </row>
    <row r="111" spans="2:12">
      <c r="B111" s="476"/>
      <c r="C111" s="4"/>
      <c r="D111" s="672"/>
      <c r="E111" s="4"/>
      <c r="F111" s="4"/>
      <c r="G111" s="4"/>
      <c r="H111" s="4"/>
      <c r="I111" s="4"/>
      <c r="J111" s="475"/>
    </row>
    <row r="112" spans="2:12">
      <c r="B112" s="471"/>
      <c r="C112" s="2"/>
      <c r="D112" s="2"/>
      <c r="E112" s="2"/>
      <c r="F112" s="2"/>
      <c r="G112" s="2"/>
      <c r="H112" s="2"/>
      <c r="I112" s="2"/>
      <c r="J112" s="483"/>
    </row>
    <row r="113" spans="2:12">
      <c r="B113" s="471"/>
      <c r="C113" s="2"/>
      <c r="D113" s="2"/>
      <c r="E113" s="2"/>
      <c r="F113" s="2"/>
      <c r="G113" s="2"/>
      <c r="H113" s="2"/>
      <c r="I113" s="2"/>
      <c r="J113" s="483"/>
    </row>
    <row r="114" spans="2:12">
      <c r="B114" s="471"/>
      <c r="C114" s="2"/>
      <c r="D114" s="2"/>
      <c r="E114" s="2"/>
      <c r="F114" s="2"/>
      <c r="G114" s="2"/>
      <c r="H114" s="2"/>
      <c r="I114" s="2"/>
      <c r="J114" s="483"/>
    </row>
    <row r="115" spans="2:12">
      <c r="B115" s="471"/>
      <c r="C115" s="2"/>
      <c r="D115" s="2"/>
      <c r="E115" s="2"/>
      <c r="F115" s="2"/>
      <c r="G115" s="2"/>
      <c r="H115" s="2"/>
      <c r="I115" s="2"/>
      <c r="J115" s="483"/>
    </row>
    <row r="116" spans="2:12">
      <c r="B116" s="471"/>
      <c r="C116" s="2"/>
      <c r="D116" s="2"/>
      <c r="E116" s="2"/>
      <c r="F116" s="2"/>
      <c r="G116" s="2"/>
      <c r="H116" s="2"/>
      <c r="I116" s="2"/>
      <c r="J116" s="483"/>
    </row>
    <row r="117" spans="2:12">
      <c r="B117" s="471"/>
      <c r="C117" s="2"/>
      <c r="D117" s="2"/>
      <c r="E117" s="2"/>
      <c r="F117" s="2"/>
      <c r="G117" s="2"/>
      <c r="H117" s="2"/>
      <c r="I117" s="2"/>
      <c r="J117" s="483"/>
    </row>
    <row r="118" spans="2:12" ht="17.100000000000001" thickBot="1">
      <c r="B118" s="479"/>
      <c r="C118" s="480"/>
      <c r="D118" s="480"/>
      <c r="E118" s="480"/>
      <c r="F118" s="480"/>
      <c r="G118" s="480"/>
      <c r="H118" s="480"/>
      <c r="I118" s="480"/>
      <c r="J118" s="481"/>
    </row>
    <row r="120" spans="2:12" ht="24" thickBot="1">
      <c r="B120" s="493" t="s">
        <v>257</v>
      </c>
      <c r="C120" s="493"/>
      <c r="D120" s="493" t="s">
        <v>258</v>
      </c>
      <c r="E120" s="493"/>
      <c r="F120" s="451"/>
      <c r="G120" s="451"/>
      <c r="H120" s="451"/>
      <c r="I120" s="451"/>
      <c r="J120" s="451"/>
    </row>
    <row r="121" spans="2:12">
      <c r="B121" s="467"/>
      <c r="C121" s="468"/>
      <c r="D121" s="468"/>
      <c r="E121" s="468"/>
      <c r="F121" s="468"/>
      <c r="G121" s="468"/>
      <c r="H121" s="468"/>
      <c r="I121" s="468"/>
      <c r="J121" s="470"/>
    </row>
    <row r="122" spans="2:12" ht="87.95" customHeight="1">
      <c r="B122" s="471"/>
      <c r="C122" s="2"/>
      <c r="D122" s="457" t="s">
        <v>202</v>
      </c>
      <c r="E122" s="754" t="s">
        <v>259</v>
      </c>
      <c r="F122" s="754"/>
      <c r="G122" s="754"/>
      <c r="H122" s="754"/>
      <c r="I122" s="754"/>
      <c r="J122" s="472"/>
      <c r="L122" s="521"/>
    </row>
    <row r="123" spans="2:12" ht="30.95" customHeight="1">
      <c r="B123" s="471"/>
      <c r="C123" s="2"/>
      <c r="D123" s="457" t="s">
        <v>204</v>
      </c>
      <c r="E123" s="754" t="s">
        <v>248</v>
      </c>
      <c r="F123" s="754"/>
      <c r="G123" s="754"/>
      <c r="H123" s="754"/>
      <c r="I123" s="754"/>
      <c r="J123" s="472"/>
    </row>
    <row r="124" spans="2:12" ht="18">
      <c r="B124" s="473"/>
      <c r="C124" s="672"/>
      <c r="D124" s="457" t="s">
        <v>206</v>
      </c>
      <c r="E124" s="474" t="s">
        <v>227</v>
      </c>
      <c r="F124" s="474"/>
      <c r="G124" s="474"/>
      <c r="H124" s="474"/>
      <c r="I124" s="2"/>
      <c r="J124" s="472"/>
    </row>
    <row r="125" spans="2:12" ht="18">
      <c r="B125" s="476"/>
      <c r="C125" s="4"/>
      <c r="D125" s="457" t="s">
        <v>208</v>
      </c>
      <c r="E125" s="4" t="s">
        <v>237</v>
      </c>
      <c r="F125" s="4"/>
      <c r="G125" s="4"/>
      <c r="H125" s="4"/>
      <c r="I125" s="4"/>
      <c r="J125" s="475"/>
    </row>
    <row r="126" spans="2:12" ht="18">
      <c r="B126" s="476"/>
      <c r="C126" s="4"/>
      <c r="D126" s="457" t="s">
        <v>210</v>
      </c>
      <c r="E126" s="4" t="s">
        <v>229</v>
      </c>
      <c r="F126" s="4"/>
      <c r="G126" s="4"/>
      <c r="H126" s="4"/>
      <c r="I126" s="4"/>
      <c r="J126" s="475"/>
    </row>
    <row r="127" spans="2:12" ht="18">
      <c r="B127" s="476"/>
      <c r="C127" s="4"/>
      <c r="D127" s="457" t="s">
        <v>230</v>
      </c>
      <c r="E127" s="4" t="s">
        <v>213</v>
      </c>
      <c r="F127" s="4"/>
      <c r="G127" s="4"/>
      <c r="H127" s="22"/>
      <c r="I127" s="4"/>
      <c r="J127" s="475"/>
    </row>
    <row r="128" spans="2:12" ht="18">
      <c r="B128" s="476"/>
      <c r="C128" s="4"/>
      <c r="D128" s="457" t="s">
        <v>214</v>
      </c>
      <c r="E128" s="4" t="s">
        <v>260</v>
      </c>
      <c r="F128" s="4"/>
      <c r="G128" s="4"/>
      <c r="H128" s="22"/>
      <c r="I128" s="4"/>
      <c r="J128" s="477"/>
    </row>
    <row r="129" spans="2:20" ht="18">
      <c r="B129" s="471"/>
      <c r="C129" s="2"/>
      <c r="D129" s="457"/>
      <c r="E129" s="754"/>
      <c r="F129" s="754"/>
      <c r="G129" s="754"/>
      <c r="H129" s="754"/>
      <c r="I129" s="2"/>
      <c r="J129" s="472"/>
    </row>
    <row r="130" spans="2:20" ht="18">
      <c r="B130" s="471"/>
      <c r="C130" s="2"/>
      <c r="D130" s="755" t="s">
        <v>216</v>
      </c>
      <c r="E130" s="755"/>
      <c r="F130" s="755"/>
      <c r="G130" s="755"/>
      <c r="H130" s="755"/>
      <c r="I130" s="2"/>
      <c r="J130" s="472"/>
      <c r="K130" s="521"/>
    </row>
    <row r="131" spans="2:20">
      <c r="B131" s="471"/>
      <c r="C131" s="2"/>
      <c r="D131" s="478"/>
      <c r="E131" s="478"/>
      <c r="F131" s="478"/>
      <c r="G131" s="478"/>
      <c r="I131" s="4"/>
      <c r="J131" s="484"/>
    </row>
    <row r="132" spans="2:20">
      <c r="B132" s="471"/>
      <c r="C132" s="2"/>
      <c r="D132" s="760" t="s">
        <v>255</v>
      </c>
      <c r="E132" s="760"/>
      <c r="F132" s="4" t="s">
        <v>250</v>
      </c>
      <c r="G132" s="4"/>
      <c r="H132" s="4"/>
      <c r="I132" s="2"/>
      <c r="J132" s="472"/>
      <c r="K132" s="521"/>
    </row>
    <row r="133" spans="2:20">
      <c r="B133" s="471"/>
      <c r="C133" s="2"/>
      <c r="D133" s="2"/>
      <c r="E133" s="2"/>
      <c r="F133" s="2"/>
      <c r="G133" s="2"/>
      <c r="H133" s="2"/>
      <c r="I133" s="2"/>
      <c r="J133" s="483"/>
    </row>
    <row r="134" spans="2:20" ht="56.25" customHeight="1">
      <c r="B134" s="471"/>
      <c r="C134" s="2"/>
      <c r="D134" s="2"/>
      <c r="E134" s="2"/>
      <c r="F134" s="2"/>
      <c r="G134" s="2"/>
      <c r="H134" s="2"/>
      <c r="I134" s="2"/>
      <c r="J134" s="483"/>
    </row>
    <row r="135" spans="2:20" ht="56.25" customHeight="1">
      <c r="B135" s="471"/>
      <c r="C135" s="2"/>
      <c r="D135" s="2"/>
      <c r="E135" s="2"/>
      <c r="F135" s="2"/>
      <c r="G135" s="2"/>
      <c r="H135" s="2"/>
      <c r="I135" s="2"/>
      <c r="J135" s="483"/>
    </row>
    <row r="136" spans="2:20" ht="17.100000000000001" thickBot="1">
      <c r="B136" s="479"/>
      <c r="C136" s="480"/>
      <c r="D136" s="480"/>
      <c r="E136" s="480"/>
      <c r="F136" s="480"/>
      <c r="G136" s="480"/>
      <c r="H136" s="480"/>
      <c r="I136" s="480"/>
      <c r="J136" s="481"/>
    </row>
    <row r="138" spans="2:20" ht="24" thickBot="1">
      <c r="B138" s="493" t="s">
        <v>261</v>
      </c>
      <c r="C138" s="493"/>
      <c r="D138" s="493" t="s">
        <v>262</v>
      </c>
      <c r="E138" s="451"/>
      <c r="F138" s="451"/>
      <c r="G138" s="451"/>
      <c r="H138" s="451"/>
      <c r="I138" s="451"/>
      <c r="J138" s="451"/>
      <c r="L138" s="492"/>
      <c r="M138" s="451"/>
      <c r="N138" s="451"/>
      <c r="O138" s="451"/>
      <c r="P138" s="451"/>
      <c r="Q138" s="451"/>
      <c r="R138" s="451"/>
    </row>
    <row r="139" spans="2:20">
      <c r="B139" s="467"/>
      <c r="C139" s="468"/>
      <c r="D139" s="468"/>
      <c r="E139" s="468"/>
      <c r="F139" s="468"/>
      <c r="G139" s="468"/>
      <c r="H139" s="468"/>
      <c r="I139" s="468"/>
      <c r="J139" s="470"/>
      <c r="K139" s="2"/>
      <c r="M139" s="2"/>
      <c r="N139" s="2"/>
      <c r="O139" s="2"/>
      <c r="P139" s="2"/>
      <c r="Q139" s="2"/>
      <c r="R139" s="2"/>
    </row>
    <row r="140" spans="2:20" ht="87.95" customHeight="1">
      <c r="B140" s="471"/>
      <c r="C140" s="2"/>
      <c r="D140" s="457" t="s">
        <v>263</v>
      </c>
      <c r="E140" s="754" t="s">
        <v>264</v>
      </c>
      <c r="F140" s="754"/>
      <c r="G140" s="754"/>
      <c r="H140" s="754"/>
      <c r="I140" s="754"/>
      <c r="J140" s="472"/>
      <c r="K140" s="2"/>
      <c r="L140" s="488"/>
      <c r="M140" s="760"/>
      <c r="N140" s="760"/>
      <c r="O140" s="457"/>
      <c r="P140" s="760"/>
      <c r="Q140" s="760"/>
      <c r="R140" s="2"/>
      <c r="T140" s="521"/>
    </row>
    <row r="141" spans="2:20" ht="39" customHeight="1">
      <c r="B141" s="471"/>
      <c r="C141" s="2"/>
      <c r="D141" s="457" t="s">
        <v>204</v>
      </c>
      <c r="E141" s="754" t="s">
        <v>265</v>
      </c>
      <c r="F141" s="754"/>
      <c r="G141" s="754"/>
      <c r="H141" s="754"/>
      <c r="I141" s="754"/>
      <c r="J141" s="472"/>
      <c r="K141" s="2"/>
      <c r="M141" s="754"/>
      <c r="N141" s="754"/>
      <c r="O141" s="754"/>
      <c r="P141" s="754"/>
      <c r="Q141" s="754"/>
      <c r="R141" s="2"/>
    </row>
    <row r="142" spans="2:20" ht="18">
      <c r="B142" s="473"/>
      <c r="C142" s="672"/>
      <c r="D142" s="457" t="s">
        <v>206</v>
      </c>
      <c r="E142" s="474" t="s">
        <v>266</v>
      </c>
      <c r="F142" s="474"/>
      <c r="G142" s="474"/>
      <c r="H142" s="474"/>
      <c r="I142" s="2"/>
      <c r="J142" s="472"/>
      <c r="K142" s="2"/>
      <c r="M142" s="474"/>
      <c r="N142" s="474"/>
      <c r="O142" s="474"/>
      <c r="P142" s="474"/>
      <c r="Q142" s="2"/>
      <c r="R142" s="2"/>
    </row>
    <row r="143" spans="2:20" ht="18">
      <c r="B143" s="476"/>
      <c r="C143" s="4"/>
      <c r="D143" s="457" t="s">
        <v>208</v>
      </c>
      <c r="E143" s="4" t="s">
        <v>237</v>
      </c>
      <c r="F143" s="4"/>
      <c r="G143" s="4"/>
      <c r="H143" s="4"/>
      <c r="I143" s="4"/>
      <c r="J143" s="475"/>
      <c r="K143" s="2"/>
      <c r="M143" s="4"/>
      <c r="N143" s="4"/>
      <c r="O143" s="4"/>
      <c r="P143" s="4"/>
      <c r="Q143" s="4"/>
      <c r="R143" s="4"/>
    </row>
    <row r="144" spans="2:20" ht="18">
      <c r="B144" s="476"/>
      <c r="C144" s="4"/>
      <c r="D144" s="457" t="s">
        <v>210</v>
      </c>
      <c r="E144" s="4" t="s">
        <v>267</v>
      </c>
      <c r="F144" s="4"/>
      <c r="G144" s="4"/>
      <c r="H144" s="4"/>
      <c r="I144" s="4"/>
      <c r="J144" s="475"/>
      <c r="K144" s="2"/>
      <c r="M144" s="4"/>
      <c r="N144" s="4"/>
      <c r="O144" s="4"/>
      <c r="P144" s="4"/>
      <c r="Q144" s="4"/>
      <c r="R144" s="4"/>
    </row>
    <row r="145" spans="2:23" ht="18">
      <c r="B145" s="476"/>
      <c r="C145" s="4"/>
      <c r="D145" s="457" t="s">
        <v>212</v>
      </c>
      <c r="E145" s="4" t="s">
        <v>268</v>
      </c>
      <c r="F145" s="4"/>
      <c r="G145" s="4"/>
      <c r="H145" s="4"/>
      <c r="I145" s="4"/>
      <c r="J145" s="475"/>
      <c r="K145" s="2"/>
      <c r="M145" s="4"/>
      <c r="N145" s="4"/>
      <c r="O145" s="4"/>
      <c r="P145" s="4"/>
      <c r="Q145" s="4"/>
      <c r="R145" s="4"/>
    </row>
    <row r="146" spans="2:23" ht="18">
      <c r="B146" s="476"/>
      <c r="C146" s="4"/>
      <c r="D146" s="457" t="s">
        <v>214</v>
      </c>
      <c r="E146" s="4" t="s">
        <v>209</v>
      </c>
      <c r="F146" s="4"/>
      <c r="G146" s="4"/>
      <c r="H146" s="22"/>
      <c r="I146" s="4"/>
      <c r="J146" s="477"/>
      <c r="K146" s="2"/>
      <c r="M146" s="4"/>
      <c r="N146" s="4"/>
      <c r="O146" s="4"/>
      <c r="P146" s="22"/>
      <c r="Q146" s="4"/>
      <c r="R146" s="22"/>
    </row>
    <row r="147" spans="2:23" ht="18">
      <c r="B147" s="476"/>
      <c r="C147" s="4"/>
      <c r="D147" s="457"/>
      <c r="E147" s="4"/>
      <c r="F147" s="4"/>
      <c r="G147" s="4"/>
      <c r="H147" s="22"/>
      <c r="I147" s="4"/>
      <c r="J147" s="477"/>
      <c r="K147" s="2"/>
      <c r="L147" s="760"/>
      <c r="M147" s="760"/>
      <c r="N147" s="760"/>
      <c r="O147" s="22"/>
      <c r="P147" s="761"/>
      <c r="Q147" s="761"/>
      <c r="R147" s="2"/>
    </row>
    <row r="148" spans="2:23" ht="18" customHeight="1">
      <c r="B148" s="471"/>
      <c r="C148" s="2"/>
      <c r="D148" s="457" t="s">
        <v>216</v>
      </c>
      <c r="E148" s="22"/>
      <c r="F148" s="22"/>
      <c r="G148" s="22"/>
      <c r="H148" s="22"/>
      <c r="I148" s="2"/>
      <c r="J148" s="472"/>
      <c r="K148" s="2"/>
      <c r="L148" s="760"/>
      <c r="M148" s="760"/>
      <c r="N148" s="760"/>
      <c r="O148" s="488"/>
      <c r="P148" s="761"/>
      <c r="Q148" s="761"/>
      <c r="R148" s="2"/>
    </row>
    <row r="149" spans="2:23" ht="18" customHeight="1">
      <c r="B149" s="471"/>
      <c r="C149" s="2"/>
      <c r="D149" s="488"/>
      <c r="E149" s="22"/>
      <c r="F149" s="22"/>
      <c r="G149" s="22"/>
      <c r="H149" s="22"/>
      <c r="I149" s="2"/>
      <c r="J149" s="472"/>
      <c r="K149" s="2"/>
      <c r="M149" s="4"/>
      <c r="N149" s="4"/>
      <c r="O149" s="4"/>
      <c r="P149" s="4"/>
      <c r="Q149" s="2"/>
      <c r="R149" s="2"/>
    </row>
    <row r="150" spans="2:23">
      <c r="B150" s="476"/>
      <c r="C150" s="4"/>
      <c r="D150" s="672" t="s">
        <v>269</v>
      </c>
      <c r="E150" s="754" t="s">
        <v>218</v>
      </c>
      <c r="F150" s="754"/>
      <c r="G150" s="754"/>
      <c r="H150" s="754"/>
      <c r="I150" s="754"/>
      <c r="J150" s="756"/>
      <c r="K150" s="2"/>
      <c r="N150" s="671"/>
      <c r="O150" s="489"/>
      <c r="P150" s="760"/>
      <c r="Q150" s="760"/>
      <c r="R150" s="760"/>
    </row>
    <row r="151" spans="2:23" ht="30.95" customHeight="1">
      <c r="B151" s="471"/>
      <c r="C151" s="2"/>
      <c r="E151" s="673" t="s">
        <v>219</v>
      </c>
      <c r="F151" s="673" t="s">
        <v>220</v>
      </c>
      <c r="G151" s="757" t="s">
        <v>221</v>
      </c>
      <c r="H151" s="757"/>
      <c r="I151" s="758" t="s">
        <v>222</v>
      </c>
      <c r="J151" s="759"/>
      <c r="K151" s="2"/>
      <c r="M151" s="4"/>
      <c r="N151" s="4"/>
      <c r="O151" s="4"/>
      <c r="P151" s="4"/>
      <c r="Q151" s="2"/>
      <c r="R151" s="2"/>
      <c r="T151" s="281"/>
      <c r="W151" s="281"/>
    </row>
    <row r="152" spans="2:23">
      <c r="B152" s="471"/>
      <c r="C152" s="2"/>
      <c r="D152" s="4"/>
      <c r="E152" s="4"/>
      <c r="F152" s="4"/>
      <c r="G152" s="4"/>
      <c r="H152" s="4"/>
      <c r="J152" s="472"/>
      <c r="K152" s="2"/>
      <c r="M152" s="4"/>
      <c r="N152" s="4"/>
      <c r="O152" s="4"/>
      <c r="P152" s="4"/>
      <c r="Q152" s="4"/>
      <c r="R152" s="4"/>
    </row>
    <row r="153" spans="2:23">
      <c r="B153" s="476"/>
      <c r="C153" s="4"/>
      <c r="D153" s="4"/>
      <c r="E153" s="4"/>
      <c r="F153" s="4"/>
      <c r="G153" s="4"/>
      <c r="H153" s="4"/>
      <c r="J153" s="475"/>
      <c r="K153" s="2"/>
      <c r="M153" s="2"/>
      <c r="N153" s="2"/>
      <c r="O153" s="2"/>
      <c r="P153" s="2"/>
      <c r="Q153" s="2"/>
    </row>
    <row r="154" spans="2:23">
      <c r="B154" s="471"/>
      <c r="C154" s="2"/>
      <c r="D154" s="2"/>
      <c r="E154" s="2"/>
      <c r="F154" s="2"/>
      <c r="G154" s="2"/>
      <c r="H154" s="2"/>
      <c r="J154" s="472"/>
      <c r="K154" s="2"/>
      <c r="M154" s="2"/>
      <c r="N154" s="2"/>
      <c r="O154" s="2"/>
      <c r="P154" s="2"/>
      <c r="Q154" s="2"/>
    </row>
    <row r="155" spans="2:23">
      <c r="B155" s="471"/>
      <c r="C155" s="2"/>
      <c r="D155" s="2"/>
      <c r="E155" s="2"/>
      <c r="F155" s="2"/>
      <c r="G155" s="2"/>
      <c r="J155" s="472"/>
      <c r="K155" s="2"/>
      <c r="M155" s="2"/>
      <c r="N155" s="2"/>
      <c r="O155" s="2"/>
      <c r="P155" s="2"/>
      <c r="Q155" s="2"/>
    </row>
    <row r="156" spans="2:23">
      <c r="B156" s="471"/>
      <c r="C156" s="2"/>
      <c r="D156" s="2"/>
      <c r="E156" s="2"/>
      <c r="F156" s="2"/>
      <c r="G156" s="2"/>
      <c r="H156" s="2"/>
      <c r="J156" s="472"/>
      <c r="K156" s="2"/>
      <c r="M156" s="2"/>
      <c r="N156" s="2"/>
      <c r="O156" s="2"/>
      <c r="P156" s="2"/>
      <c r="Q156" s="2"/>
    </row>
    <row r="157" spans="2:23">
      <c r="B157" s="471"/>
      <c r="C157" s="2"/>
      <c r="D157" s="2"/>
      <c r="E157" s="2"/>
      <c r="F157" s="2"/>
      <c r="G157" s="2"/>
      <c r="H157" s="2"/>
      <c r="I157" s="2"/>
      <c r="J157" s="483"/>
      <c r="K157" s="2"/>
      <c r="M157" s="2"/>
      <c r="N157" s="2"/>
      <c r="O157" s="2"/>
      <c r="P157" s="2"/>
      <c r="Q157" s="2"/>
    </row>
    <row r="158" spans="2:23">
      <c r="B158" s="471"/>
      <c r="C158" s="2"/>
      <c r="D158" s="2"/>
      <c r="E158" s="2"/>
      <c r="F158" s="2"/>
      <c r="G158" s="2"/>
      <c r="H158" s="2"/>
      <c r="I158" s="2"/>
      <c r="J158" s="483"/>
      <c r="K158" s="2"/>
      <c r="M158" s="2"/>
      <c r="N158" s="2"/>
      <c r="O158" s="2"/>
      <c r="P158" s="2"/>
      <c r="Q158" s="2"/>
    </row>
    <row r="159" spans="2:23">
      <c r="B159" s="471"/>
      <c r="C159" s="2"/>
      <c r="D159" s="2"/>
      <c r="E159" s="2"/>
      <c r="F159" s="2"/>
      <c r="G159" s="2"/>
      <c r="H159" s="2"/>
      <c r="I159" s="2"/>
      <c r="J159" s="483"/>
      <c r="K159" s="2"/>
      <c r="M159" s="2"/>
      <c r="N159" s="2"/>
      <c r="O159" s="2"/>
      <c r="P159" s="2"/>
      <c r="Q159" s="2"/>
    </row>
    <row r="160" spans="2:23" ht="17.100000000000001" thickBot="1">
      <c r="B160" s="485"/>
      <c r="C160" s="486"/>
      <c r="D160" s="486"/>
      <c r="E160" s="486"/>
      <c r="F160" s="486"/>
      <c r="G160" s="486"/>
      <c r="H160" s="486"/>
      <c r="I160" s="486"/>
      <c r="J160" s="481"/>
      <c r="K160" s="2"/>
    </row>
    <row r="162" spans="2:10" ht="24" thickBot="1">
      <c r="B162" s="493" t="s">
        <v>270</v>
      </c>
      <c r="C162" s="493"/>
      <c r="D162" s="493" t="s">
        <v>90</v>
      </c>
      <c r="E162" s="451"/>
      <c r="F162" s="451"/>
      <c r="G162" s="451"/>
      <c r="H162" s="451"/>
      <c r="I162" s="451"/>
      <c r="J162" s="451"/>
    </row>
    <row r="163" spans="2:10">
      <c r="B163" s="467"/>
      <c r="C163" s="468"/>
      <c r="D163" s="468"/>
      <c r="E163" s="468"/>
      <c r="F163" s="468"/>
      <c r="G163" s="468"/>
      <c r="H163" s="468"/>
      <c r="I163" s="468"/>
      <c r="J163" s="470"/>
    </row>
    <row r="164" spans="2:10" ht="84.95" customHeight="1">
      <c r="B164" s="471"/>
      <c r="C164" s="2"/>
      <c r="D164" s="457" t="s">
        <v>263</v>
      </c>
      <c r="E164" s="754" t="s">
        <v>271</v>
      </c>
      <c r="F164" s="754"/>
      <c r="G164" s="754"/>
      <c r="H164" s="754"/>
      <c r="I164" s="754"/>
      <c r="J164" s="472"/>
    </row>
    <row r="165" spans="2:10" ht="36.950000000000003" customHeight="1">
      <c r="B165" s="471"/>
      <c r="C165" s="2"/>
      <c r="D165" s="457" t="s">
        <v>204</v>
      </c>
      <c r="E165" s="754" t="s">
        <v>272</v>
      </c>
      <c r="F165" s="754"/>
      <c r="G165" s="754"/>
      <c r="H165" s="754"/>
      <c r="I165" s="754"/>
      <c r="J165" s="472"/>
    </row>
    <row r="166" spans="2:10" ht="18">
      <c r="B166" s="473"/>
      <c r="C166" s="672"/>
      <c r="D166" s="457" t="s">
        <v>206</v>
      </c>
      <c r="E166" s="474" t="s">
        <v>207</v>
      </c>
      <c r="F166" s="474"/>
      <c r="G166" s="474"/>
      <c r="H166" s="474"/>
      <c r="I166" s="2"/>
      <c r="J166" s="472"/>
    </row>
    <row r="167" spans="2:10" ht="18">
      <c r="B167" s="476"/>
      <c r="C167" s="4"/>
      <c r="D167" s="457" t="s">
        <v>208</v>
      </c>
      <c r="E167" s="4" t="s">
        <v>237</v>
      </c>
      <c r="F167" s="4"/>
      <c r="G167" s="4"/>
      <c r="H167" s="4"/>
      <c r="I167" s="4"/>
      <c r="J167" s="475"/>
    </row>
    <row r="168" spans="2:10" ht="18">
      <c r="B168" s="476"/>
      <c r="C168" s="4"/>
      <c r="D168" s="457" t="s">
        <v>273</v>
      </c>
      <c r="E168" s="4" t="s">
        <v>238</v>
      </c>
      <c r="F168" s="4"/>
      <c r="G168" s="4"/>
      <c r="H168" s="4"/>
      <c r="I168" s="4"/>
      <c r="J168" s="475"/>
    </row>
    <row r="169" spans="2:10" ht="18">
      <c r="B169" s="476"/>
      <c r="C169" s="4"/>
      <c r="D169" s="457" t="s">
        <v>212</v>
      </c>
      <c r="E169" s="4" t="s">
        <v>254</v>
      </c>
      <c r="F169" s="4"/>
      <c r="G169" s="4"/>
      <c r="H169" s="4"/>
      <c r="I169" s="4"/>
      <c r="J169" s="475"/>
    </row>
    <row r="170" spans="2:10" ht="18">
      <c r="B170" s="476"/>
      <c r="C170" s="4"/>
      <c r="D170" s="457" t="s">
        <v>214</v>
      </c>
      <c r="E170" s="4" t="s">
        <v>215</v>
      </c>
      <c r="F170" s="4"/>
      <c r="G170" s="4"/>
      <c r="H170" s="22"/>
      <c r="I170" s="4"/>
      <c r="J170" s="477"/>
    </row>
    <row r="171" spans="2:10" ht="18">
      <c r="B171" s="471"/>
      <c r="C171" s="2"/>
      <c r="D171" s="457"/>
      <c r="E171" s="754"/>
      <c r="F171" s="754"/>
      <c r="G171" s="754"/>
      <c r="H171" s="754"/>
      <c r="I171" s="2"/>
      <c r="J171" s="472"/>
    </row>
    <row r="172" spans="2:10" ht="18">
      <c r="B172" s="471"/>
      <c r="C172" s="2"/>
      <c r="D172" s="755" t="s">
        <v>216</v>
      </c>
      <c r="E172" s="755"/>
      <c r="F172" s="755"/>
      <c r="G172" s="755"/>
      <c r="H172" s="755"/>
      <c r="I172" s="2"/>
      <c r="J172" s="472"/>
    </row>
    <row r="173" spans="2:10">
      <c r="B173" s="476"/>
      <c r="C173" s="4"/>
      <c r="D173" s="4"/>
      <c r="E173" s="4"/>
      <c r="F173" s="4"/>
      <c r="G173" s="4"/>
      <c r="H173" s="4"/>
      <c r="I173" s="2"/>
      <c r="J173" s="472"/>
    </row>
    <row r="174" spans="2:10" ht="33.950000000000003" customHeight="1">
      <c r="B174" s="471"/>
      <c r="C174" s="768" t="s">
        <v>274</v>
      </c>
      <c r="D174" s="768"/>
      <c r="E174" s="670" t="s">
        <v>242</v>
      </c>
      <c r="F174" s="760" t="s">
        <v>243</v>
      </c>
      <c r="G174" s="760"/>
      <c r="H174" s="760" t="s">
        <v>275</v>
      </c>
      <c r="I174" s="760"/>
      <c r="J174" s="769"/>
    </row>
    <row r="175" spans="2:10">
      <c r="B175" s="471"/>
      <c r="C175" s="2"/>
      <c r="D175" s="672"/>
      <c r="E175" s="4"/>
      <c r="F175" s="4"/>
      <c r="G175" s="4"/>
      <c r="H175" s="4"/>
      <c r="I175" s="2"/>
      <c r="J175" s="472"/>
    </row>
    <row r="176" spans="2:10">
      <c r="B176" s="476"/>
      <c r="C176" s="4"/>
      <c r="D176" s="672"/>
      <c r="E176" s="4"/>
      <c r="F176" s="4"/>
      <c r="G176" s="4"/>
      <c r="H176" s="4"/>
      <c r="I176" s="4"/>
      <c r="J176" s="475"/>
    </row>
    <row r="177" spans="2:10">
      <c r="B177" s="471"/>
      <c r="C177" s="2"/>
      <c r="D177" s="2"/>
      <c r="E177" s="2"/>
      <c r="F177" s="2"/>
      <c r="G177" s="2"/>
      <c r="H177" s="2"/>
      <c r="I177" s="2"/>
      <c r="J177" s="483"/>
    </row>
    <row r="178" spans="2:10">
      <c r="B178" s="471"/>
      <c r="C178" s="2"/>
      <c r="D178" s="2"/>
      <c r="E178" s="2"/>
      <c r="F178" s="2"/>
      <c r="G178" s="2"/>
      <c r="H178" s="2"/>
      <c r="I178" s="2"/>
      <c r="J178" s="483"/>
    </row>
    <row r="179" spans="2:10">
      <c r="B179" s="471"/>
      <c r="C179" s="2"/>
      <c r="D179" s="2"/>
      <c r="E179" s="2"/>
      <c r="F179" s="2"/>
      <c r="G179" s="2"/>
      <c r="H179" s="2"/>
      <c r="I179" s="2"/>
      <c r="J179" s="483"/>
    </row>
    <row r="180" spans="2:10">
      <c r="B180" s="471"/>
      <c r="C180" s="2"/>
      <c r="D180" s="2"/>
      <c r="E180" s="2"/>
      <c r="F180" s="2"/>
      <c r="G180" s="2"/>
      <c r="H180" s="2"/>
      <c r="I180" s="2"/>
      <c r="J180" s="483"/>
    </row>
    <row r="181" spans="2:10">
      <c r="B181" s="471"/>
      <c r="C181" s="2"/>
      <c r="D181" s="2"/>
      <c r="E181" s="2"/>
      <c r="F181" s="2"/>
      <c r="G181" s="2"/>
      <c r="H181" s="2"/>
      <c r="I181" s="2"/>
      <c r="J181" s="483"/>
    </row>
    <row r="182" spans="2:10">
      <c r="B182" s="471"/>
      <c r="C182" s="2"/>
      <c r="D182" s="2"/>
      <c r="E182" s="2"/>
      <c r="F182" s="2"/>
      <c r="G182" s="2"/>
      <c r="H182" s="2"/>
      <c r="I182" s="2"/>
      <c r="J182" s="483"/>
    </row>
    <row r="183" spans="2:10">
      <c r="B183" s="471"/>
      <c r="C183" s="2"/>
      <c r="D183" s="2"/>
      <c r="E183" s="2"/>
      <c r="F183" s="2"/>
      <c r="G183" s="2"/>
      <c r="H183" s="2"/>
      <c r="I183" s="2"/>
      <c r="J183" s="483"/>
    </row>
    <row r="184" spans="2:10" ht="17.100000000000001" thickBot="1">
      <c r="B184" s="479"/>
      <c r="C184" s="480"/>
      <c r="D184" s="480"/>
      <c r="E184" s="480"/>
      <c r="F184" s="480"/>
      <c r="G184" s="480"/>
      <c r="H184" s="480"/>
      <c r="I184" s="480"/>
      <c r="J184" s="481"/>
    </row>
    <row r="185" spans="2:10" ht="17.25" customHeight="1"/>
    <row r="186" spans="2:10" ht="24" thickBot="1">
      <c r="B186" s="493" t="s">
        <v>276</v>
      </c>
      <c r="C186" s="493"/>
      <c r="D186" s="493" t="s">
        <v>99</v>
      </c>
      <c r="E186" s="451"/>
      <c r="F186" s="451"/>
      <c r="G186" s="451"/>
      <c r="H186" s="451"/>
      <c r="I186" s="451"/>
      <c r="J186" s="451"/>
    </row>
    <row r="187" spans="2:10">
      <c r="B187" s="467"/>
      <c r="C187" s="468"/>
      <c r="D187" s="468"/>
      <c r="E187" s="468"/>
      <c r="F187" s="468"/>
      <c r="G187" s="468"/>
      <c r="H187" s="468"/>
      <c r="I187" s="469"/>
      <c r="J187" s="470"/>
    </row>
    <row r="188" spans="2:10" ht="38.25" customHeight="1">
      <c r="B188" s="471"/>
      <c r="C188" s="2"/>
      <c r="D188" s="457" t="s">
        <v>202</v>
      </c>
      <c r="E188" s="754" t="s">
        <v>277</v>
      </c>
      <c r="F188" s="754"/>
      <c r="G188" s="754"/>
      <c r="H188" s="754"/>
      <c r="I188" s="754"/>
      <c r="J188" s="472"/>
    </row>
    <row r="189" spans="2:10" ht="60" customHeight="1">
      <c r="B189" s="471"/>
      <c r="C189" s="2"/>
      <c r="D189" s="457" t="s">
        <v>204</v>
      </c>
      <c r="E189" s="754" t="s">
        <v>278</v>
      </c>
      <c r="F189" s="754"/>
      <c r="G189" s="754"/>
      <c r="H189" s="754"/>
      <c r="I189" s="754"/>
      <c r="J189" s="472"/>
    </row>
    <row r="190" spans="2:10" ht="18">
      <c r="B190" s="473"/>
      <c r="C190" s="672"/>
      <c r="D190" s="457" t="s">
        <v>206</v>
      </c>
      <c r="E190" s="474" t="s">
        <v>227</v>
      </c>
      <c r="F190" s="474"/>
      <c r="G190" s="474"/>
      <c r="H190" s="474"/>
      <c r="J190" s="475"/>
    </row>
    <row r="191" spans="2:10" ht="18">
      <c r="B191" s="476"/>
      <c r="C191" s="4"/>
      <c r="D191" s="457" t="s">
        <v>208</v>
      </c>
      <c r="E191" s="4" t="s">
        <v>228</v>
      </c>
      <c r="F191" s="4"/>
      <c r="G191" s="4"/>
      <c r="H191" s="4"/>
      <c r="J191" s="475"/>
    </row>
    <row r="192" spans="2:10" ht="18">
      <c r="B192" s="476"/>
      <c r="C192" s="4"/>
      <c r="D192" s="457" t="s">
        <v>210</v>
      </c>
      <c r="E192" s="4" t="s">
        <v>279</v>
      </c>
      <c r="F192" s="4"/>
      <c r="G192" s="4"/>
      <c r="H192" s="4"/>
      <c r="J192" s="475"/>
    </row>
    <row r="193" spans="2:10" ht="18">
      <c r="B193" s="476"/>
      <c r="C193" s="4"/>
      <c r="D193" s="457" t="s">
        <v>230</v>
      </c>
      <c r="E193" s="4" t="s">
        <v>213</v>
      </c>
      <c r="F193" s="4"/>
      <c r="G193" s="4"/>
      <c r="H193" s="4"/>
      <c r="J193" s="475"/>
    </row>
    <row r="194" spans="2:10" ht="18">
      <c r="B194" s="476"/>
      <c r="C194" s="4"/>
      <c r="D194" s="457" t="s">
        <v>214</v>
      </c>
      <c r="E194" s="4" t="s">
        <v>215</v>
      </c>
      <c r="F194" s="4"/>
      <c r="G194" s="4"/>
      <c r="H194" s="22"/>
      <c r="J194" s="477"/>
    </row>
    <row r="195" spans="2:10" ht="18">
      <c r="B195" s="471"/>
      <c r="C195" s="2"/>
      <c r="D195" s="457"/>
      <c r="E195" s="754"/>
      <c r="F195" s="754"/>
      <c r="G195" s="754"/>
      <c r="H195" s="754"/>
      <c r="J195" s="472"/>
    </row>
    <row r="196" spans="2:10" ht="18">
      <c r="B196" s="471"/>
      <c r="C196" s="2"/>
      <c r="D196" s="755" t="s">
        <v>216</v>
      </c>
      <c r="E196" s="755"/>
      <c r="F196" s="755"/>
      <c r="G196" s="755"/>
      <c r="H196" s="755"/>
      <c r="J196" s="472"/>
    </row>
    <row r="197" spans="2:10">
      <c r="B197" s="476"/>
      <c r="C197" s="4"/>
      <c r="D197" s="4"/>
      <c r="E197" s="4"/>
      <c r="F197" s="4"/>
      <c r="G197" s="4"/>
      <c r="H197" s="4"/>
      <c r="J197" s="475"/>
    </row>
    <row r="198" spans="2:10" ht="27.95" customHeight="1">
      <c r="B198" s="471"/>
      <c r="C198" s="2"/>
      <c r="D198" s="662" t="s">
        <v>99</v>
      </c>
      <c r="E198" s="478"/>
      <c r="F198" s="760" t="s">
        <v>241</v>
      </c>
      <c r="G198" s="760"/>
      <c r="H198" s="760"/>
      <c r="I198" s="760"/>
      <c r="J198" s="475"/>
    </row>
    <row r="199" spans="2:10">
      <c r="B199" s="471"/>
      <c r="C199" s="2"/>
      <c r="D199" s="2"/>
      <c r="E199" s="4"/>
      <c r="F199" s="4"/>
      <c r="G199" s="4"/>
      <c r="H199" s="4"/>
      <c r="J199" s="472"/>
    </row>
    <row r="200" spans="2:10">
      <c r="B200" s="476"/>
      <c r="C200" s="4"/>
      <c r="D200" s="4"/>
      <c r="E200" s="4"/>
      <c r="F200" s="4"/>
      <c r="G200" s="4"/>
      <c r="H200" s="4"/>
      <c r="J200" s="475"/>
    </row>
    <row r="201" spans="2:10">
      <c r="B201" s="471"/>
      <c r="C201" s="2"/>
      <c r="D201" s="2"/>
      <c r="E201" s="2"/>
      <c r="F201" s="2"/>
      <c r="G201" s="2"/>
      <c r="H201" s="2"/>
      <c r="J201" s="472"/>
    </row>
    <row r="202" spans="2:10">
      <c r="B202" s="471"/>
      <c r="C202" s="2"/>
      <c r="D202" s="2"/>
      <c r="E202" s="2"/>
      <c r="F202" s="2"/>
      <c r="G202" s="2"/>
      <c r="J202" s="472"/>
    </row>
    <row r="203" spans="2:10">
      <c r="B203" s="471"/>
      <c r="C203" s="2"/>
      <c r="D203" s="2"/>
      <c r="E203" s="2"/>
      <c r="F203" s="2"/>
      <c r="G203" s="2"/>
      <c r="H203" s="2"/>
      <c r="J203" s="472"/>
    </row>
    <row r="204" spans="2:10" ht="149.25" customHeight="1" thickBot="1">
      <c r="B204" s="479"/>
      <c r="C204" s="480"/>
      <c r="D204" s="480"/>
      <c r="E204" s="480"/>
      <c r="F204" s="480"/>
      <c r="G204" s="480"/>
      <c r="H204" s="480"/>
      <c r="I204" s="480"/>
      <c r="J204" s="481"/>
    </row>
    <row r="205" spans="2:10" ht="15" customHeight="1"/>
    <row r="206" spans="2:10" ht="24" thickBot="1">
      <c r="B206" s="493" t="s">
        <v>280</v>
      </c>
      <c r="C206" s="493"/>
      <c r="D206" s="493" t="s">
        <v>281</v>
      </c>
      <c r="E206" s="451"/>
      <c r="F206" s="451"/>
      <c r="G206" s="451"/>
      <c r="H206" s="451"/>
      <c r="I206" s="451"/>
      <c r="J206" s="451"/>
    </row>
    <row r="207" spans="2:10">
      <c r="B207" s="467"/>
      <c r="C207" s="468"/>
      <c r="D207" s="468"/>
      <c r="E207" s="468"/>
      <c r="F207" s="468"/>
      <c r="G207" s="468"/>
      <c r="H207" s="468"/>
      <c r="I207" s="469"/>
      <c r="J207" s="470"/>
    </row>
    <row r="208" spans="2:10" ht="39.950000000000003" customHeight="1">
      <c r="B208" s="471"/>
      <c r="C208" s="2"/>
      <c r="D208" s="457" t="s">
        <v>202</v>
      </c>
      <c r="E208" s="754" t="s">
        <v>282</v>
      </c>
      <c r="F208" s="754"/>
      <c r="G208" s="754"/>
      <c r="H208" s="754"/>
      <c r="I208" s="754"/>
      <c r="J208" s="472"/>
    </row>
    <row r="209" spans="2:10" ht="60.95" customHeight="1">
      <c r="B209" s="471"/>
      <c r="C209" s="2"/>
      <c r="D209" s="457" t="s">
        <v>204</v>
      </c>
      <c r="E209" s="754" t="s">
        <v>283</v>
      </c>
      <c r="F209" s="754"/>
      <c r="G209" s="754"/>
      <c r="H209" s="754"/>
      <c r="I209" s="754"/>
      <c r="J209" s="472"/>
    </row>
    <row r="210" spans="2:10" ht="18">
      <c r="B210" s="473"/>
      <c r="C210" s="672"/>
      <c r="D210" s="457" t="s">
        <v>206</v>
      </c>
      <c r="E210" s="474" t="s">
        <v>207</v>
      </c>
      <c r="F210" s="474"/>
      <c r="G210" s="474"/>
      <c r="H210" s="474"/>
      <c r="J210" s="475"/>
    </row>
    <row r="211" spans="2:10" ht="18">
      <c r="B211" s="476"/>
      <c r="C211" s="4"/>
      <c r="D211" s="457" t="s">
        <v>208</v>
      </c>
      <c r="E211" s="4" t="s">
        <v>209</v>
      </c>
      <c r="F211" s="4"/>
      <c r="G211" s="4"/>
      <c r="H211" s="4"/>
      <c r="J211" s="475"/>
    </row>
    <row r="212" spans="2:10" ht="18">
      <c r="B212" s="476"/>
      <c r="C212" s="4"/>
      <c r="D212" s="457" t="s">
        <v>210</v>
      </c>
      <c r="E212" s="4" t="s">
        <v>211</v>
      </c>
      <c r="F212" s="4"/>
      <c r="G212" s="4"/>
      <c r="H212" s="4"/>
      <c r="J212" s="475"/>
    </row>
    <row r="213" spans="2:10" ht="18">
      <c r="B213" s="476"/>
      <c r="C213" s="4"/>
      <c r="D213" s="457" t="s">
        <v>230</v>
      </c>
      <c r="E213" s="4" t="s">
        <v>284</v>
      </c>
      <c r="F213" s="4"/>
      <c r="G213" s="4"/>
      <c r="H213" s="4"/>
      <c r="J213" s="475"/>
    </row>
    <row r="214" spans="2:10" ht="18">
      <c r="B214" s="476"/>
      <c r="C214" s="4"/>
      <c r="D214" s="457" t="s">
        <v>231</v>
      </c>
      <c r="E214" s="4" t="s">
        <v>285</v>
      </c>
      <c r="F214" s="4"/>
      <c r="G214" s="4"/>
      <c r="H214" s="22"/>
      <c r="J214" s="477"/>
    </row>
    <row r="215" spans="2:10" ht="18">
      <c r="B215" s="471"/>
      <c r="C215" s="2"/>
      <c r="D215" s="457"/>
      <c r="E215" s="754"/>
      <c r="F215" s="754"/>
      <c r="G215" s="754"/>
      <c r="H215" s="754"/>
      <c r="J215" s="472"/>
    </row>
    <row r="216" spans="2:10" ht="18">
      <c r="B216" s="471"/>
      <c r="C216" s="2"/>
      <c r="D216" s="755" t="s">
        <v>216</v>
      </c>
      <c r="E216" s="755"/>
      <c r="F216" s="755"/>
      <c r="G216" s="755"/>
      <c r="H216" s="755"/>
      <c r="J216" s="472"/>
    </row>
    <row r="217" spans="2:10" ht="17.25" customHeight="1">
      <c r="B217" s="476"/>
      <c r="C217" s="4"/>
      <c r="D217" s="4"/>
      <c r="E217" s="760" t="s">
        <v>286</v>
      </c>
      <c r="F217" s="760"/>
      <c r="G217" s="4"/>
      <c r="H217" s="4"/>
      <c r="J217" s="475"/>
    </row>
    <row r="218" spans="2:10">
      <c r="B218" s="471"/>
      <c r="C218" s="2"/>
      <c r="D218" s="2"/>
      <c r="E218" s="2"/>
      <c r="F218" s="478"/>
      <c r="G218" s="478"/>
      <c r="H218" s="482"/>
      <c r="J218" s="475"/>
    </row>
    <row r="219" spans="2:10" ht="62.25" customHeight="1">
      <c r="B219" s="471"/>
      <c r="C219" s="2"/>
      <c r="D219" s="2"/>
      <c r="E219" s="4"/>
      <c r="F219" s="4"/>
      <c r="G219" s="4"/>
      <c r="H219" s="4"/>
      <c r="J219" s="472"/>
    </row>
    <row r="220" spans="2:10">
      <c r="B220" s="476"/>
      <c r="C220" s="4"/>
      <c r="D220" s="4"/>
      <c r="E220" s="4"/>
      <c r="F220" s="4"/>
      <c r="G220" s="4"/>
      <c r="H220" s="4"/>
      <c r="J220" s="475"/>
    </row>
    <row r="221" spans="2:10">
      <c r="B221" s="471"/>
      <c r="C221" s="2"/>
      <c r="D221" s="2"/>
      <c r="E221" s="2"/>
      <c r="F221" s="2"/>
      <c r="G221" s="2"/>
      <c r="H221" s="2"/>
      <c r="J221" s="472"/>
    </row>
    <row r="222" spans="2:10">
      <c r="B222" s="471"/>
      <c r="C222" s="2"/>
      <c r="D222" s="2"/>
      <c r="E222" s="2"/>
      <c r="F222" s="2"/>
      <c r="G222" s="2"/>
      <c r="J222" s="472"/>
    </row>
    <row r="223" spans="2:10">
      <c r="B223" s="471"/>
      <c r="C223" s="2"/>
      <c r="D223" s="2"/>
      <c r="E223" s="2"/>
      <c r="F223" s="2"/>
      <c r="G223" s="2"/>
      <c r="H223" s="2"/>
      <c r="J223" s="472"/>
    </row>
    <row r="224" spans="2:10" ht="17.100000000000001" thickBot="1">
      <c r="B224" s="479"/>
      <c r="C224" s="480"/>
      <c r="D224" s="480"/>
      <c r="E224" s="480"/>
      <c r="F224" s="480"/>
      <c r="G224" s="480"/>
      <c r="H224" s="480"/>
      <c r="I224" s="480"/>
      <c r="J224" s="481"/>
    </row>
    <row r="226" spans="2:10" ht="24" thickBot="1">
      <c r="B226" s="493" t="s">
        <v>287</v>
      </c>
      <c r="C226" s="493"/>
      <c r="D226" s="493" t="s">
        <v>288</v>
      </c>
      <c r="E226" s="493"/>
      <c r="F226" s="451"/>
      <c r="G226" s="451"/>
      <c r="H226" s="451"/>
      <c r="I226" s="451"/>
      <c r="J226" s="451"/>
    </row>
    <row r="227" spans="2:10">
      <c r="B227" s="467"/>
      <c r="C227" s="468"/>
      <c r="D227" s="468"/>
      <c r="E227" s="468"/>
      <c r="F227" s="468"/>
      <c r="G227" s="468"/>
      <c r="H227" s="468"/>
      <c r="I227" s="469"/>
      <c r="J227" s="470"/>
    </row>
    <row r="228" spans="2:10" ht="102" customHeight="1">
      <c r="B228" s="471"/>
      <c r="C228" s="2"/>
      <c r="D228" s="457" t="s">
        <v>202</v>
      </c>
      <c r="E228" s="754" t="s">
        <v>289</v>
      </c>
      <c r="F228" s="754"/>
      <c r="G228" s="754"/>
      <c r="H228" s="754"/>
      <c r="I228" s="754"/>
      <c r="J228" s="472"/>
    </row>
    <row r="229" spans="2:10" ht="39" customHeight="1">
      <c r="B229" s="471"/>
      <c r="C229" s="2"/>
      <c r="D229" s="457" t="s">
        <v>204</v>
      </c>
      <c r="E229" s="754" t="s">
        <v>290</v>
      </c>
      <c r="F229" s="754"/>
      <c r="G229" s="754"/>
      <c r="H229" s="754"/>
      <c r="I229" s="754"/>
      <c r="J229" s="472"/>
    </row>
    <row r="230" spans="2:10" ht="18">
      <c r="B230" s="473"/>
      <c r="C230" s="672"/>
      <c r="D230" s="457" t="s">
        <v>206</v>
      </c>
      <c r="E230" s="474" t="s">
        <v>227</v>
      </c>
      <c r="F230" s="474"/>
      <c r="G230" s="474"/>
      <c r="H230" s="474"/>
      <c r="J230" s="475"/>
    </row>
    <row r="231" spans="2:10" ht="18">
      <c r="B231" s="476"/>
      <c r="C231" s="4"/>
      <c r="D231" s="457" t="s">
        <v>208</v>
      </c>
      <c r="E231" s="4" t="s">
        <v>228</v>
      </c>
      <c r="F231" s="4"/>
      <c r="G231" s="4"/>
      <c r="H231" s="4"/>
      <c r="J231" s="475"/>
    </row>
    <row r="232" spans="2:10" ht="18">
      <c r="B232" s="476"/>
      <c r="C232" s="4"/>
      <c r="D232" s="457" t="s">
        <v>210</v>
      </c>
      <c r="E232" s="4" t="s">
        <v>291</v>
      </c>
      <c r="F232" s="4"/>
      <c r="G232" s="4"/>
      <c r="H232" s="4"/>
      <c r="J232" s="475"/>
    </row>
    <row r="233" spans="2:10" ht="18">
      <c r="B233" s="476"/>
      <c r="C233" s="4"/>
      <c r="D233" s="457" t="s">
        <v>230</v>
      </c>
      <c r="E233" s="4" t="s">
        <v>284</v>
      </c>
      <c r="F233" s="4"/>
      <c r="G233" s="4"/>
      <c r="H233" s="4"/>
      <c r="J233" s="475"/>
    </row>
    <row r="234" spans="2:10" ht="18">
      <c r="B234" s="476"/>
      <c r="C234" s="4"/>
      <c r="D234" s="457" t="s">
        <v>231</v>
      </c>
      <c r="E234" s="4" t="s">
        <v>285</v>
      </c>
      <c r="F234" s="4"/>
      <c r="G234" s="4"/>
      <c r="H234" s="22"/>
      <c r="J234" s="477"/>
    </row>
    <row r="235" spans="2:10" ht="18">
      <c r="B235" s="471"/>
      <c r="C235" s="2"/>
      <c r="D235" s="457"/>
      <c r="E235" s="754"/>
      <c r="F235" s="754"/>
      <c r="G235" s="754"/>
      <c r="H235" s="754"/>
      <c r="J235" s="472"/>
    </row>
    <row r="236" spans="2:10" ht="18">
      <c r="B236" s="471"/>
      <c r="C236" s="2"/>
      <c r="D236" s="755" t="s">
        <v>216</v>
      </c>
      <c r="E236" s="755"/>
      <c r="F236" s="755"/>
      <c r="G236" s="755"/>
      <c r="H236" s="755"/>
      <c r="J236" s="472"/>
    </row>
    <row r="237" spans="2:10" ht="17.25" customHeight="1">
      <c r="B237" s="476"/>
      <c r="C237" s="4"/>
      <c r="D237" s="4"/>
      <c r="E237" s="760" t="s">
        <v>292</v>
      </c>
      <c r="F237" s="760"/>
      <c r="G237" s="4"/>
      <c r="H237" s="4" t="s">
        <v>4</v>
      </c>
      <c r="J237" s="475"/>
    </row>
    <row r="238" spans="2:10">
      <c r="B238" s="471"/>
      <c r="C238" s="2"/>
      <c r="D238" s="2"/>
      <c r="E238" s="2"/>
      <c r="F238" s="478"/>
      <c r="G238" s="478"/>
      <c r="H238" s="482"/>
      <c r="J238" s="475"/>
    </row>
    <row r="239" spans="2:10">
      <c r="B239" s="471"/>
      <c r="C239" s="2"/>
      <c r="D239" s="2"/>
      <c r="E239" s="4"/>
      <c r="F239" s="4"/>
      <c r="G239" s="4"/>
      <c r="H239" s="4"/>
      <c r="J239" s="472"/>
    </row>
    <row r="240" spans="2:10">
      <c r="B240" s="476"/>
      <c r="C240" s="4"/>
      <c r="D240" s="4"/>
      <c r="E240" s="4"/>
      <c r="F240" s="4"/>
      <c r="G240" s="4"/>
      <c r="H240" s="4"/>
      <c r="J240" s="475"/>
    </row>
    <row r="241" spans="2:10">
      <c r="B241" s="471"/>
      <c r="C241" s="2"/>
      <c r="D241" s="2"/>
      <c r="E241" s="2"/>
      <c r="F241" s="2"/>
      <c r="G241" s="2"/>
      <c r="H241" s="2"/>
      <c r="J241" s="472"/>
    </row>
    <row r="242" spans="2:10">
      <c r="B242" s="471"/>
      <c r="C242" s="2"/>
      <c r="D242" s="2"/>
      <c r="E242" s="2"/>
      <c r="F242" s="2"/>
      <c r="G242" s="2"/>
      <c r="J242" s="472"/>
    </row>
    <row r="243" spans="2:10">
      <c r="B243" s="471"/>
      <c r="C243" s="2"/>
      <c r="D243" s="2"/>
      <c r="E243" s="2"/>
      <c r="F243" s="2"/>
      <c r="G243" s="2"/>
      <c r="H243" s="2"/>
      <c r="J243" s="472"/>
    </row>
    <row r="244" spans="2:10" ht="50.25" customHeight="1" thickBot="1">
      <c r="B244" s="479"/>
      <c r="C244" s="480"/>
      <c r="D244" s="480"/>
      <c r="E244" s="480"/>
      <c r="F244" s="480"/>
      <c r="G244" s="480"/>
      <c r="H244" s="480"/>
      <c r="I244" s="480"/>
      <c r="J244" s="481"/>
    </row>
    <row r="246" spans="2:10" ht="24" thickBot="1">
      <c r="B246" s="493" t="s">
        <v>293</v>
      </c>
      <c r="C246" s="493"/>
      <c r="D246" s="493" t="s">
        <v>101</v>
      </c>
      <c r="E246" s="451"/>
      <c r="F246" s="451"/>
      <c r="G246" s="451"/>
      <c r="H246" s="451"/>
      <c r="I246" s="451"/>
      <c r="J246" s="451"/>
    </row>
    <row r="247" spans="2:10">
      <c r="B247" s="467"/>
      <c r="C247" s="468"/>
      <c r="D247" s="468"/>
      <c r="E247" s="468"/>
      <c r="F247" s="468"/>
      <c r="G247" s="468"/>
      <c r="H247" s="468"/>
      <c r="I247" s="469"/>
      <c r="J247" s="470"/>
    </row>
    <row r="248" spans="2:10" ht="104.25" customHeight="1">
      <c r="B248" s="471"/>
      <c r="C248" s="2"/>
      <c r="D248" s="457" t="s">
        <v>202</v>
      </c>
      <c r="E248" s="754" t="s">
        <v>294</v>
      </c>
      <c r="F248" s="754"/>
      <c r="G248" s="754"/>
      <c r="H248" s="754"/>
      <c r="I248" s="754"/>
      <c r="J248" s="472"/>
    </row>
    <row r="249" spans="2:10" ht="44.25" customHeight="1">
      <c r="B249" s="471"/>
      <c r="C249" s="2"/>
      <c r="D249" s="457" t="s">
        <v>204</v>
      </c>
      <c r="E249" s="754" t="s">
        <v>295</v>
      </c>
      <c r="F249" s="754"/>
      <c r="G249" s="754"/>
      <c r="H249" s="754"/>
      <c r="I249" s="754"/>
      <c r="J249" s="472"/>
    </row>
    <row r="250" spans="2:10" ht="18">
      <c r="B250" s="473"/>
      <c r="C250" s="672"/>
      <c r="D250" s="457" t="s">
        <v>206</v>
      </c>
      <c r="E250" s="4" t="s">
        <v>207</v>
      </c>
      <c r="F250" s="4"/>
      <c r="G250" s="4"/>
      <c r="H250" s="4"/>
      <c r="J250" s="475"/>
    </row>
    <row r="251" spans="2:10" ht="18">
      <c r="B251" s="476"/>
      <c r="C251" s="4"/>
      <c r="D251" s="457" t="s">
        <v>208</v>
      </c>
      <c r="E251" s="4" t="s">
        <v>209</v>
      </c>
      <c r="F251" s="4"/>
      <c r="G251" s="4"/>
      <c r="H251" s="4"/>
      <c r="J251" s="475"/>
    </row>
    <row r="252" spans="2:10" ht="18">
      <c r="B252" s="476"/>
      <c r="C252" s="4"/>
      <c r="D252" s="457" t="s">
        <v>210</v>
      </c>
      <c r="E252" s="4" t="s">
        <v>211</v>
      </c>
      <c r="F252" s="4"/>
      <c r="G252" s="4"/>
      <c r="H252" s="4"/>
      <c r="J252" s="475"/>
    </row>
    <row r="253" spans="2:10" ht="18">
      <c r="B253" s="476"/>
      <c r="C253" s="4"/>
      <c r="D253" s="457" t="s">
        <v>230</v>
      </c>
      <c r="E253" s="4" t="s">
        <v>284</v>
      </c>
      <c r="F253" s="4"/>
      <c r="G253" s="4"/>
      <c r="H253" s="4"/>
      <c r="J253" s="475"/>
    </row>
    <row r="254" spans="2:10" ht="18">
      <c r="B254" s="476"/>
      <c r="C254" s="4"/>
      <c r="D254" s="457" t="s">
        <v>231</v>
      </c>
      <c r="E254" s="4" t="s">
        <v>285</v>
      </c>
      <c r="F254" s="4"/>
      <c r="G254" s="4"/>
      <c r="H254" s="22"/>
      <c r="J254" s="477"/>
    </row>
    <row r="255" spans="2:10" ht="18">
      <c r="B255" s="471"/>
      <c r="C255" s="2"/>
      <c r="D255" s="457"/>
      <c r="E255" s="754"/>
      <c r="F255" s="754"/>
      <c r="G255" s="754"/>
      <c r="H255" s="754"/>
      <c r="J255" s="472"/>
    </row>
    <row r="256" spans="2:10" ht="18">
      <c r="B256" s="471"/>
      <c r="C256" s="2"/>
      <c r="D256" s="755" t="s">
        <v>216</v>
      </c>
      <c r="E256" s="755"/>
      <c r="F256" s="755"/>
      <c r="G256" s="755"/>
      <c r="H256" s="755"/>
      <c r="J256" s="472"/>
    </row>
    <row r="257" spans="2:10" ht="15.95" customHeight="1">
      <c r="B257" s="476"/>
      <c r="C257" s="4"/>
      <c r="D257" s="4"/>
      <c r="E257" s="4"/>
      <c r="F257" s="4"/>
      <c r="G257" s="4"/>
      <c r="H257" s="4"/>
      <c r="J257" s="475"/>
    </row>
    <row r="258" spans="2:10" ht="17.25" customHeight="1">
      <c r="B258" s="471"/>
      <c r="C258" s="2"/>
      <c r="D258" s="662" t="s">
        <v>296</v>
      </c>
      <c r="E258" s="478"/>
      <c r="F258" s="768" t="s">
        <v>275</v>
      </c>
      <c r="G258" s="768"/>
      <c r="H258" s="768"/>
      <c r="I258" s="768"/>
      <c r="J258" s="771"/>
    </row>
    <row r="259" spans="2:10" ht="135.94999999999999" customHeight="1">
      <c r="B259" s="471"/>
      <c r="C259" s="2"/>
      <c r="D259" s="2"/>
      <c r="E259" s="4"/>
      <c r="F259" s="4"/>
      <c r="G259" s="4"/>
      <c r="H259" s="4"/>
      <c r="I259" s="2"/>
      <c r="J259" s="472"/>
    </row>
    <row r="260" spans="2:10">
      <c r="B260" s="476"/>
      <c r="C260" s="4"/>
      <c r="D260" s="4"/>
      <c r="E260" s="4"/>
      <c r="F260" s="4"/>
      <c r="G260" s="4"/>
      <c r="H260" s="4"/>
      <c r="J260" s="475"/>
    </row>
    <row r="261" spans="2:10">
      <c r="B261" s="471"/>
      <c r="C261" s="2"/>
      <c r="D261" s="2"/>
      <c r="E261" s="2"/>
      <c r="F261" s="2"/>
      <c r="G261" s="2"/>
      <c r="H261" s="2"/>
      <c r="J261" s="472"/>
    </row>
    <row r="262" spans="2:10">
      <c r="B262" s="471"/>
      <c r="C262" s="2"/>
      <c r="D262" s="2"/>
      <c r="E262" s="2"/>
      <c r="F262" s="2"/>
      <c r="G262" s="2"/>
      <c r="J262" s="472"/>
    </row>
    <row r="263" spans="2:10">
      <c r="B263" s="471"/>
      <c r="C263" s="2"/>
      <c r="D263" s="2"/>
      <c r="E263" s="2"/>
      <c r="F263" s="2"/>
      <c r="G263" s="2"/>
      <c r="H263" s="2"/>
      <c r="J263" s="472"/>
    </row>
    <row r="264" spans="2:10" ht="17.100000000000001" thickBot="1">
      <c r="B264" s="479"/>
      <c r="C264" s="480"/>
      <c r="D264" s="480"/>
      <c r="E264" s="480"/>
      <c r="F264" s="480"/>
      <c r="G264" s="480"/>
      <c r="H264" s="480"/>
      <c r="I264" s="480"/>
      <c r="J264" s="481"/>
    </row>
    <row r="266" spans="2:10" ht="27.95" customHeight="1" thickBot="1">
      <c r="B266" s="493" t="s">
        <v>297</v>
      </c>
      <c r="C266" s="493"/>
      <c r="D266" s="493" t="s">
        <v>298</v>
      </c>
      <c r="E266" s="451"/>
      <c r="F266" s="451"/>
      <c r="G266" s="451"/>
      <c r="H266" s="451"/>
      <c r="I266" s="451"/>
      <c r="J266" s="451"/>
    </row>
    <row r="267" spans="2:10">
      <c r="B267" s="467"/>
      <c r="C267" s="468"/>
      <c r="D267" s="468"/>
      <c r="E267" s="468"/>
      <c r="F267" s="468"/>
      <c r="G267" s="468"/>
      <c r="H267" s="468"/>
      <c r="I267" s="469"/>
      <c r="J267" s="470"/>
    </row>
    <row r="268" spans="2:10" ht="189" customHeight="1">
      <c r="B268" s="471"/>
      <c r="C268" s="2"/>
      <c r="D268" s="457" t="s">
        <v>202</v>
      </c>
      <c r="E268" s="754" t="s">
        <v>299</v>
      </c>
      <c r="F268" s="754"/>
      <c r="G268" s="754"/>
      <c r="H268" s="754"/>
      <c r="I268" s="754"/>
      <c r="J268" s="472"/>
    </row>
    <row r="269" spans="2:10" ht="53.25" customHeight="1">
      <c r="B269" s="471"/>
      <c r="C269" s="2"/>
      <c r="D269" s="457" t="s">
        <v>204</v>
      </c>
      <c r="E269" s="754" t="s">
        <v>300</v>
      </c>
      <c r="F269" s="754"/>
      <c r="G269" s="754"/>
      <c r="H269" s="754"/>
      <c r="I269" s="754"/>
      <c r="J269" s="472"/>
    </row>
    <row r="270" spans="2:10" ht="18">
      <c r="B270" s="473"/>
      <c r="C270" s="672"/>
      <c r="D270" s="457" t="s">
        <v>206</v>
      </c>
      <c r="E270" s="4" t="s">
        <v>207</v>
      </c>
      <c r="F270" s="4"/>
      <c r="G270" s="4"/>
      <c r="H270" s="474"/>
      <c r="J270" s="475"/>
    </row>
    <row r="271" spans="2:10" ht="18">
      <c r="B271" s="476"/>
      <c r="C271" s="4"/>
      <c r="D271" s="457" t="s">
        <v>208</v>
      </c>
      <c r="E271" s="4" t="s">
        <v>301</v>
      </c>
      <c r="F271" s="4"/>
      <c r="G271" s="4"/>
      <c r="H271" s="4"/>
      <c r="J271" s="475"/>
    </row>
    <row r="272" spans="2:10" ht="18">
      <c r="B272" s="476"/>
      <c r="C272" s="4"/>
      <c r="D272" s="457" t="s">
        <v>210</v>
      </c>
      <c r="E272" s="4" t="s">
        <v>284</v>
      </c>
      <c r="F272" s="4"/>
      <c r="G272" s="4"/>
      <c r="H272" s="4"/>
      <c r="J272" s="475"/>
    </row>
    <row r="273" spans="2:10" ht="18">
      <c r="B273" s="476"/>
      <c r="C273" s="4"/>
      <c r="D273" s="457" t="s">
        <v>230</v>
      </c>
      <c r="E273" s="4" t="s">
        <v>284</v>
      </c>
      <c r="F273" s="4"/>
      <c r="G273" s="4"/>
      <c r="H273" s="4"/>
      <c r="J273" s="475"/>
    </row>
    <row r="274" spans="2:10" ht="18">
      <c r="B274" s="476"/>
      <c r="C274" s="4"/>
      <c r="D274" s="457" t="s">
        <v>231</v>
      </c>
      <c r="E274" s="4" t="s">
        <v>285</v>
      </c>
      <c r="F274" s="4"/>
      <c r="G274" s="4"/>
      <c r="H274" s="22"/>
      <c r="J274" s="477"/>
    </row>
    <row r="275" spans="2:10" ht="18">
      <c r="B275" s="471"/>
      <c r="C275" s="2"/>
      <c r="D275" s="457"/>
      <c r="E275" s="754"/>
      <c r="F275" s="754"/>
      <c r="G275" s="754"/>
      <c r="H275" s="754"/>
      <c r="J275" s="472"/>
    </row>
    <row r="276" spans="2:10" ht="18">
      <c r="B276" s="471"/>
      <c r="C276" s="2"/>
      <c r="D276" s="755" t="s">
        <v>216</v>
      </c>
      <c r="E276" s="755"/>
      <c r="F276" s="755"/>
      <c r="G276" s="755"/>
      <c r="H276" s="755"/>
      <c r="J276" s="472"/>
    </row>
    <row r="277" spans="2:10">
      <c r="B277" s="476"/>
      <c r="C277" s="4"/>
      <c r="D277" s="4"/>
      <c r="E277" s="4"/>
      <c r="F277" s="4"/>
      <c r="G277" s="4"/>
      <c r="H277" s="4"/>
      <c r="J277" s="475"/>
    </row>
    <row r="278" spans="2:10" ht="17.100000000000001">
      <c r="B278" s="471"/>
      <c r="C278" s="2"/>
      <c r="E278" s="478" t="s">
        <v>302</v>
      </c>
      <c r="F278" s="4"/>
      <c r="G278" s="4"/>
      <c r="H278" s="4"/>
      <c r="J278" s="475"/>
    </row>
    <row r="279" spans="2:10" ht="183" customHeight="1">
      <c r="B279" s="471"/>
      <c r="C279" s="2"/>
      <c r="D279" s="2"/>
      <c r="E279" s="4"/>
      <c r="F279" s="4"/>
      <c r="G279" s="4"/>
      <c r="H279" s="4"/>
      <c r="J279" s="472"/>
    </row>
    <row r="280" spans="2:10">
      <c r="B280" s="476"/>
      <c r="C280" s="4"/>
      <c r="D280" s="4"/>
      <c r="E280" s="4"/>
      <c r="F280" s="4"/>
      <c r="G280" s="4"/>
      <c r="H280" s="4"/>
      <c r="J280" s="475"/>
    </row>
    <row r="281" spans="2:10">
      <c r="B281" s="471"/>
      <c r="C281" s="2"/>
      <c r="D281" s="2"/>
      <c r="E281" s="2"/>
      <c r="F281" s="2"/>
      <c r="G281" s="2"/>
      <c r="H281" s="2"/>
      <c r="J281" s="472"/>
    </row>
    <row r="282" spans="2:10">
      <c r="B282" s="471"/>
      <c r="C282" s="2"/>
      <c r="D282" s="2"/>
      <c r="E282" s="2"/>
      <c r="F282" s="2"/>
      <c r="G282" s="2"/>
      <c r="J282" s="472"/>
    </row>
    <row r="283" spans="2:10">
      <c r="B283" s="471"/>
      <c r="C283" s="2"/>
      <c r="D283" s="2"/>
      <c r="E283" s="2"/>
      <c r="F283" s="2"/>
      <c r="G283" s="2"/>
      <c r="H283" s="2"/>
      <c r="J283" s="472"/>
    </row>
    <row r="284" spans="2:10" ht="42" customHeight="1" thickBot="1">
      <c r="B284" s="479"/>
      <c r="C284" s="480"/>
      <c r="D284" s="480"/>
      <c r="E284" s="480"/>
      <c r="F284" s="480"/>
      <c r="G284" s="480"/>
      <c r="H284" s="480"/>
      <c r="I284" s="480"/>
      <c r="J284" s="481"/>
    </row>
    <row r="286" spans="2:10" ht="24" thickBot="1">
      <c r="B286" s="493"/>
      <c r="C286" s="493"/>
      <c r="D286" s="493" t="s">
        <v>58</v>
      </c>
      <c r="E286" s="451"/>
      <c r="F286" s="451"/>
      <c r="G286" s="451"/>
      <c r="H286" s="451"/>
      <c r="I286" s="451"/>
      <c r="J286" s="451"/>
    </row>
    <row r="287" spans="2:10" s="401" customFormat="1" ht="15.95" customHeight="1">
      <c r="B287" s="452"/>
      <c r="C287" s="453"/>
      <c r="D287" s="453"/>
      <c r="E287" s="453"/>
      <c r="F287" s="453"/>
      <c r="G287" s="453"/>
      <c r="H287" s="453"/>
      <c r="I287" s="453"/>
      <c r="J287" s="454"/>
    </row>
    <row r="288" spans="2:10" s="401" customFormat="1" ht="21.95" customHeight="1">
      <c r="B288" s="455"/>
      <c r="D288" s="457" t="s">
        <v>303</v>
      </c>
      <c r="J288" s="456"/>
    </row>
    <row r="289" spans="2:10" s="401" customFormat="1" ht="9" customHeight="1">
      <c r="B289" s="455"/>
      <c r="E289" s="458"/>
      <c r="J289" s="456"/>
    </row>
    <row r="290" spans="2:10" s="401" customFormat="1" ht="36" customHeight="1">
      <c r="B290" s="455"/>
      <c r="E290" s="754" t="s">
        <v>304</v>
      </c>
      <c r="F290" s="754"/>
      <c r="G290" s="754"/>
      <c r="H290" s="22"/>
      <c r="I290" s="22"/>
      <c r="J290" s="456"/>
    </row>
    <row r="291" spans="2:10" s="401" customFormat="1" ht="18" customHeight="1">
      <c r="B291" s="455"/>
      <c r="E291" s="754" t="s">
        <v>305</v>
      </c>
      <c r="F291" s="754"/>
      <c r="G291" s="754"/>
      <c r="H291" s="754"/>
      <c r="I291" s="754"/>
      <c r="J291" s="456"/>
    </row>
    <row r="292" spans="2:10" s="401" customFormat="1" ht="47.25" customHeight="1">
      <c r="B292" s="455"/>
      <c r="E292" s="754" t="s">
        <v>306</v>
      </c>
      <c r="F292" s="754"/>
      <c r="G292" s="754"/>
      <c r="H292" s="22"/>
      <c r="I292" s="22"/>
      <c r="J292" s="456"/>
    </row>
    <row r="293" spans="2:10" s="401" customFormat="1" ht="33.950000000000003" customHeight="1">
      <c r="B293" s="455"/>
      <c r="J293" s="456"/>
    </row>
    <row r="294" spans="2:10" s="401" customFormat="1" ht="17.25" customHeight="1">
      <c r="B294" s="455"/>
      <c r="J294" s="456"/>
    </row>
    <row r="295" spans="2:10" s="401" customFormat="1" ht="23.25" customHeight="1">
      <c r="B295" s="455"/>
      <c r="D295" s="457" t="s">
        <v>307</v>
      </c>
      <c r="J295" s="456"/>
    </row>
    <row r="296" spans="2:10" s="401" customFormat="1" ht="9.9499999999999993" customHeight="1">
      <c r="B296" s="455"/>
      <c r="E296" s="459"/>
      <c r="J296" s="456"/>
    </row>
    <row r="297" spans="2:10" s="401" customFormat="1" ht="17.25" customHeight="1">
      <c r="B297" s="455"/>
      <c r="E297" s="754" t="s">
        <v>308</v>
      </c>
      <c r="F297" s="754"/>
      <c r="G297" s="754"/>
      <c r="J297" s="456"/>
    </row>
    <row r="298" spans="2:10" s="401" customFormat="1" ht="17.25" customHeight="1">
      <c r="B298" s="455"/>
      <c r="E298" s="754"/>
      <c r="F298" s="754"/>
      <c r="G298" s="754"/>
      <c r="J298" s="456"/>
    </row>
    <row r="299" spans="2:10" s="401" customFormat="1" ht="63" customHeight="1">
      <c r="B299" s="455"/>
      <c r="E299" s="754" t="s">
        <v>309</v>
      </c>
      <c r="F299" s="754"/>
      <c r="G299" s="754"/>
      <c r="J299" s="456"/>
    </row>
    <row r="300" spans="2:10" s="401" customFormat="1" ht="12" customHeight="1">
      <c r="B300" s="455"/>
      <c r="J300" s="456"/>
    </row>
    <row r="301" spans="2:10" s="401" customFormat="1" ht="18.95" customHeight="1">
      <c r="B301" s="455"/>
      <c r="J301" s="456"/>
    </row>
    <row r="302" spans="2:10" s="402" customFormat="1" ht="21" customHeight="1">
      <c r="B302" s="460"/>
      <c r="D302" s="457" t="s">
        <v>310</v>
      </c>
      <c r="J302" s="461"/>
    </row>
    <row r="303" spans="2:10" s="402" customFormat="1" ht="8.25" customHeight="1">
      <c r="B303" s="460"/>
      <c r="D303" s="459"/>
      <c r="J303" s="461"/>
    </row>
    <row r="304" spans="2:10" s="401" customFormat="1" ht="42" customHeight="1">
      <c r="B304" s="455"/>
      <c r="D304" s="459"/>
      <c r="E304" s="754" t="s">
        <v>311</v>
      </c>
      <c r="F304" s="754"/>
      <c r="G304" s="754"/>
      <c r="J304" s="456"/>
    </row>
    <row r="305" spans="2:10" s="401" customFormat="1" ht="17.25" customHeight="1">
      <c r="B305" s="455"/>
      <c r="D305" s="459"/>
      <c r="E305" s="754" t="s">
        <v>309</v>
      </c>
      <c r="F305" s="754"/>
      <c r="G305" s="754"/>
      <c r="J305" s="456"/>
    </row>
    <row r="306" spans="2:10" s="401" customFormat="1" ht="51.95" customHeight="1">
      <c r="B306" s="455"/>
      <c r="D306" s="459"/>
      <c r="J306" s="456"/>
    </row>
    <row r="307" spans="2:10" s="401" customFormat="1" ht="9.9499999999999993" customHeight="1">
      <c r="B307" s="455"/>
      <c r="J307" s="456"/>
    </row>
    <row r="308" spans="2:10" s="401" customFormat="1" ht="15.95" customHeight="1">
      <c r="B308" s="455"/>
      <c r="J308" s="456"/>
    </row>
    <row r="309" spans="2:10" s="401" customFormat="1" ht="27.95" customHeight="1">
      <c r="B309" s="455"/>
      <c r="D309" s="457" t="s">
        <v>312</v>
      </c>
      <c r="J309" s="456"/>
    </row>
    <row r="310" spans="2:10" s="401" customFormat="1" ht="90.95" customHeight="1">
      <c r="B310" s="455"/>
      <c r="D310" s="462"/>
      <c r="E310" s="754" t="s">
        <v>313</v>
      </c>
      <c r="F310" s="754"/>
      <c r="G310" s="754"/>
      <c r="J310" s="456"/>
    </row>
    <row r="311" spans="2:10" s="401" customFormat="1" ht="21.95" customHeight="1">
      <c r="B311" s="455"/>
      <c r="D311" s="462"/>
      <c r="E311" s="754" t="s">
        <v>309</v>
      </c>
      <c r="F311" s="754"/>
      <c r="G311" s="754"/>
      <c r="J311" s="456"/>
    </row>
    <row r="312" spans="2:10" s="401" customFormat="1" ht="50.1" customHeight="1" thickBot="1">
      <c r="B312" s="463"/>
      <c r="C312" s="464"/>
      <c r="D312" s="465"/>
      <c r="E312" s="465"/>
      <c r="F312" s="465"/>
      <c r="G312" s="465"/>
      <c r="H312" s="465"/>
      <c r="I312" s="464"/>
      <c r="J312" s="466"/>
    </row>
    <row r="313" spans="2:10" s="401" customFormat="1"/>
    <row r="314" spans="2:10" s="401" customFormat="1"/>
    <row r="315" spans="2:10" s="401" customFormat="1"/>
  </sheetData>
  <sheetProtection algorithmName="SHA-512" hashValue="91XBYJoXURf2YZvpVCS9x9KVu5QXUuoHETx0JQbi0O6z7HZ1bjM5/qFUjNyB2+58csCfWGb9PIgPby1GIs/hvQ==" saltValue="gmhjmDASs/Oqokc7fcNwRA==" spinCount="100000" sheet="1" objects="1" scenarios="1" selectLockedCells="1" selectUnlockedCells="1"/>
  <mergeCells count="94">
    <mergeCell ref="E311:G311"/>
    <mergeCell ref="E248:I248"/>
    <mergeCell ref="E249:I249"/>
    <mergeCell ref="F258:J258"/>
    <mergeCell ref="E275:H275"/>
    <mergeCell ref="D276:H276"/>
    <mergeCell ref="E268:I268"/>
    <mergeCell ref="E269:I269"/>
    <mergeCell ref="E255:H255"/>
    <mergeCell ref="D256:H256"/>
    <mergeCell ref="E297:G297"/>
    <mergeCell ref="E298:G298"/>
    <mergeCell ref="E299:G299"/>
    <mergeCell ref="E304:G304"/>
    <mergeCell ref="E290:G290"/>
    <mergeCell ref="E208:I208"/>
    <mergeCell ref="E209:I209"/>
    <mergeCell ref="E195:H195"/>
    <mergeCell ref="E305:G305"/>
    <mergeCell ref="E310:G310"/>
    <mergeCell ref="E237:F237"/>
    <mergeCell ref="E291:G291"/>
    <mergeCell ref="H291:I291"/>
    <mergeCell ref="E292:G292"/>
    <mergeCell ref="D236:H236"/>
    <mergeCell ref="E228:I228"/>
    <mergeCell ref="E229:I229"/>
    <mergeCell ref="E235:H235"/>
    <mergeCell ref="E217:F217"/>
    <mergeCell ref="E215:H215"/>
    <mergeCell ref="D216:H216"/>
    <mergeCell ref="E11:I11"/>
    <mergeCell ref="E12:I12"/>
    <mergeCell ref="D196:H196"/>
    <mergeCell ref="F198:I198"/>
    <mergeCell ref="E140:I140"/>
    <mergeCell ref="E141:I141"/>
    <mergeCell ref="H40:I40"/>
    <mergeCell ref="E52:I52"/>
    <mergeCell ref="E75:I75"/>
    <mergeCell ref="E76:I76"/>
    <mergeCell ref="E58:H58"/>
    <mergeCell ref="D59:H59"/>
    <mergeCell ref="E61:F61"/>
    <mergeCell ref="E31:I31"/>
    <mergeCell ref="E32:I32"/>
    <mergeCell ref="D132:E132"/>
    <mergeCell ref="E164:I164"/>
    <mergeCell ref="E165:I165"/>
    <mergeCell ref="E171:H171"/>
    <mergeCell ref="E188:I188"/>
    <mergeCell ref="E189:I189"/>
    <mergeCell ref="D172:H172"/>
    <mergeCell ref="C174:D174"/>
    <mergeCell ref="F174:G174"/>
    <mergeCell ref="H174:J174"/>
    <mergeCell ref="E18:H18"/>
    <mergeCell ref="D19:H19"/>
    <mergeCell ref="F109:H109"/>
    <mergeCell ref="D109:E109"/>
    <mergeCell ref="E106:H106"/>
    <mergeCell ref="D107:H107"/>
    <mergeCell ref="E38:H38"/>
    <mergeCell ref="D39:H39"/>
    <mergeCell ref="E43:F46"/>
    <mergeCell ref="C86:D86"/>
    <mergeCell ref="C85:D85"/>
    <mergeCell ref="E51:I51"/>
    <mergeCell ref="E40:G40"/>
    <mergeCell ref="E20:J20"/>
    <mergeCell ref="G21:H21"/>
    <mergeCell ref="I21:J21"/>
    <mergeCell ref="C4:E4"/>
    <mergeCell ref="C5:H5"/>
    <mergeCell ref="C6:H6"/>
    <mergeCell ref="C7:H7"/>
    <mergeCell ref="C3:J3"/>
    <mergeCell ref="P150:R150"/>
    <mergeCell ref="M140:N140"/>
    <mergeCell ref="M141:Q141"/>
    <mergeCell ref="P147:Q148"/>
    <mergeCell ref="L147:N148"/>
    <mergeCell ref="P140:Q140"/>
    <mergeCell ref="E150:J150"/>
    <mergeCell ref="G151:H151"/>
    <mergeCell ref="I151:J151"/>
    <mergeCell ref="E129:H129"/>
    <mergeCell ref="D130:H130"/>
    <mergeCell ref="E123:I123"/>
    <mergeCell ref="E100:I100"/>
    <mergeCell ref="E82:H82"/>
    <mergeCell ref="D83:H83"/>
    <mergeCell ref="E99:I99"/>
    <mergeCell ref="E122:I122"/>
  </mergeCells>
  <printOptions horizontalCentered="1" verticalCentered="1"/>
  <pageMargins left="0.2" right="0.2" top="0.25" bottom="0.25" header="0.05" footer="0.05"/>
  <pageSetup scale="64" orientation="portrait" horizontalDpi="1200" verticalDpi="1200" r:id="rId1"/>
  <rowBreaks count="8" manualBreakCount="8">
    <brk id="27" min="1" max="9" man="1"/>
    <brk id="71" min="1" max="9" man="1"/>
    <brk id="118" min="1" max="9" man="1"/>
    <brk id="160" min="1" max="9" man="1"/>
    <brk id="204" min="1" max="9" man="1"/>
    <brk id="244" min="1" max="9" man="1"/>
    <brk id="264" min="1" max="9" man="1"/>
    <brk id="284" min="1" max="9" man="1"/>
  </rowBreaks>
  <colBreaks count="1" manualBreakCount="1">
    <brk id="10"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3" tint="0.79998168889431442"/>
  </sheetPr>
  <dimension ref="A1:AM1264"/>
  <sheetViews>
    <sheetView zoomScaleNormal="100" zoomScaleSheetLayoutView="100" workbookViewId="0">
      <selection activeCell="D20" sqref="D20:F20"/>
    </sheetView>
  </sheetViews>
  <sheetFormatPr defaultColWidth="10.875" defaultRowHeight="15.95"/>
  <cols>
    <col min="1" max="1" width="5" style="222" customWidth="1"/>
    <col min="2" max="3" width="3.5" style="222" customWidth="1"/>
    <col min="4" max="4" width="31.875" style="222" customWidth="1"/>
    <col min="5" max="5" width="8.375" style="222" customWidth="1"/>
    <col min="6" max="6" width="19" style="222" customWidth="1"/>
    <col min="7" max="7" width="7.375" style="222" customWidth="1"/>
    <col min="8" max="8" width="5.875" style="222" customWidth="1"/>
    <col min="9" max="9" width="26" style="222" customWidth="1"/>
    <col min="10" max="10" width="13.875" style="222" customWidth="1"/>
    <col min="11" max="11" width="7.5" style="222" customWidth="1"/>
    <col min="12" max="12" width="33.5" style="225" hidden="1" customWidth="1"/>
    <col min="13" max="13" width="18.375" style="225" hidden="1" customWidth="1"/>
    <col min="14" max="14" width="3.5" style="225" customWidth="1"/>
    <col min="15" max="15" width="23.625" style="225" customWidth="1"/>
    <col min="16" max="29" width="9.875" style="225" customWidth="1"/>
    <col min="30" max="35" width="10.875" style="225" customWidth="1"/>
    <col min="36" max="37" width="10.875" style="222" customWidth="1"/>
    <col min="38" max="16384" width="10.875" style="222"/>
  </cols>
  <sheetData>
    <row r="1" spans="1:35" ht="20.100000000000001" customHeight="1">
      <c r="A1" s="614"/>
      <c r="B1" s="614"/>
      <c r="C1" s="614"/>
      <c r="D1" s="614"/>
      <c r="E1" s="614"/>
      <c r="F1" s="614"/>
      <c r="G1" s="614"/>
      <c r="H1" s="615"/>
      <c r="I1" s="615"/>
      <c r="J1" s="615"/>
      <c r="K1" s="615"/>
    </row>
    <row r="2" spans="1:35" ht="39.950000000000003" customHeight="1">
      <c r="A2" s="614"/>
      <c r="B2" s="616" t="s">
        <v>314</v>
      </c>
      <c r="C2" s="617"/>
      <c r="D2" s="617"/>
      <c r="E2" s="617"/>
      <c r="F2" s="618"/>
      <c r="G2" s="618"/>
      <c r="H2" s="615"/>
      <c r="I2" s="615"/>
      <c r="J2" s="615"/>
      <c r="K2" s="615"/>
      <c r="L2" s="408"/>
    </row>
    <row r="3" spans="1:35" ht="39.950000000000003" customHeight="1">
      <c r="A3" s="614"/>
      <c r="B3" s="793" t="s">
        <v>315</v>
      </c>
      <c r="C3" s="793"/>
      <c r="D3" s="793"/>
      <c r="E3" s="793"/>
      <c r="F3" s="793"/>
      <c r="G3" s="793"/>
      <c r="H3" s="793"/>
      <c r="I3" s="793"/>
      <c r="J3" s="793"/>
      <c r="K3" s="615"/>
      <c r="L3" s="408"/>
      <c r="M3" s="360"/>
    </row>
    <row r="4" spans="1:35" ht="89.1" customHeight="1">
      <c r="A4" s="614"/>
      <c r="B4" s="793"/>
      <c r="C4" s="793"/>
      <c r="D4" s="793"/>
      <c r="E4" s="793"/>
      <c r="F4" s="793"/>
      <c r="G4" s="793"/>
      <c r="H4" s="793"/>
      <c r="I4" s="793"/>
      <c r="J4" s="793"/>
      <c r="K4" s="615"/>
      <c r="L4" s="408"/>
    </row>
    <row r="5" spans="1:35" s="224" customFormat="1" ht="30" customHeight="1">
      <c r="A5" s="619"/>
      <c r="B5" s="625" t="s">
        <v>178</v>
      </c>
      <c r="C5" s="624"/>
      <c r="D5" s="620"/>
      <c r="E5" s="620"/>
      <c r="F5" s="620"/>
      <c r="G5" s="620"/>
      <c r="H5" s="615"/>
      <c r="I5" s="615"/>
      <c r="J5" s="615"/>
      <c r="K5" s="615"/>
      <c r="L5" s="223"/>
      <c r="M5" s="361"/>
      <c r="N5" s="361"/>
      <c r="O5" s="361"/>
      <c r="P5" s="361"/>
      <c r="Q5" s="361"/>
      <c r="R5" s="361"/>
      <c r="S5" s="361"/>
      <c r="T5" s="361"/>
      <c r="U5" s="223"/>
      <c r="V5" s="223"/>
      <c r="W5" s="223"/>
      <c r="X5" s="223"/>
      <c r="Y5" s="223"/>
      <c r="Z5" s="223"/>
      <c r="AA5" s="223"/>
      <c r="AB5" s="223"/>
      <c r="AC5" s="223"/>
      <c r="AD5" s="223"/>
      <c r="AE5" s="223"/>
      <c r="AF5" s="223"/>
      <c r="AG5" s="223"/>
      <c r="AH5" s="223"/>
      <c r="AI5" s="223"/>
    </row>
    <row r="6" spans="1:35" s="224" customFormat="1" ht="36" customHeight="1">
      <c r="A6" s="619"/>
      <c r="B6" s="655" t="s">
        <v>107</v>
      </c>
      <c r="C6" s="794" t="s">
        <v>316</v>
      </c>
      <c r="D6" s="794"/>
      <c r="E6" s="794"/>
      <c r="F6" s="794"/>
      <c r="G6" s="794"/>
      <c r="H6" s="794"/>
      <c r="I6" s="794"/>
      <c r="J6" s="794"/>
      <c r="K6" s="619"/>
      <c r="L6" s="223"/>
      <c r="M6" s="773"/>
      <c r="N6" s="773"/>
      <c r="O6" s="773"/>
      <c r="P6" s="773"/>
      <c r="Q6" s="773"/>
      <c r="R6" s="773"/>
      <c r="S6" s="773"/>
      <c r="T6" s="773"/>
      <c r="U6" s="223"/>
      <c r="V6" s="223"/>
      <c r="W6" s="223"/>
      <c r="X6" s="223"/>
      <c r="Y6" s="223"/>
      <c r="Z6" s="223"/>
      <c r="AA6" s="223"/>
      <c r="AB6" s="223"/>
      <c r="AC6" s="223"/>
      <c r="AD6" s="223"/>
      <c r="AE6" s="223"/>
      <c r="AF6" s="223"/>
      <c r="AG6" s="223"/>
      <c r="AH6" s="223"/>
      <c r="AI6" s="223"/>
    </row>
    <row r="7" spans="1:35" s="224" customFormat="1" ht="81.95" customHeight="1">
      <c r="A7" s="619"/>
      <c r="B7" s="655" t="s">
        <v>107</v>
      </c>
      <c r="C7" s="794" t="s">
        <v>317</v>
      </c>
      <c r="D7" s="794"/>
      <c r="E7" s="794"/>
      <c r="F7" s="794"/>
      <c r="G7" s="794"/>
      <c r="H7" s="794"/>
      <c r="I7" s="794"/>
      <c r="J7" s="794"/>
      <c r="K7" s="622"/>
      <c r="L7" s="223"/>
      <c r="M7" s="773"/>
      <c r="N7" s="773"/>
      <c r="O7" s="773"/>
      <c r="P7" s="773"/>
      <c r="Q7" s="773"/>
      <c r="R7" s="773"/>
      <c r="S7" s="773"/>
      <c r="T7" s="773"/>
      <c r="U7" s="223"/>
      <c r="V7" s="223"/>
      <c r="W7" s="223"/>
      <c r="X7" s="223"/>
      <c r="Y7" s="223"/>
      <c r="Z7" s="223"/>
      <c r="AA7" s="223"/>
      <c r="AB7" s="223"/>
      <c r="AC7" s="223"/>
      <c r="AD7" s="223"/>
      <c r="AE7" s="223"/>
      <c r="AF7" s="223"/>
      <c r="AG7" s="223"/>
      <c r="AH7" s="223"/>
      <c r="AI7" s="223"/>
    </row>
    <row r="8" spans="1:35" s="224" customFormat="1" ht="45" customHeight="1">
      <c r="A8" s="619"/>
      <c r="B8" s="655" t="s">
        <v>107</v>
      </c>
      <c r="C8" s="794" t="s">
        <v>318</v>
      </c>
      <c r="D8" s="794"/>
      <c r="E8" s="794"/>
      <c r="F8" s="794"/>
      <c r="G8" s="794"/>
      <c r="H8" s="794"/>
      <c r="I8" s="794"/>
      <c r="J8" s="794"/>
      <c r="K8" s="622"/>
      <c r="L8" s="223"/>
      <c r="M8" s="523"/>
      <c r="N8" s="361"/>
      <c r="O8" s="361"/>
      <c r="P8" s="361"/>
      <c r="Q8" s="361"/>
      <c r="R8" s="361"/>
      <c r="S8" s="361"/>
      <c r="T8" s="361"/>
      <c r="U8" s="223"/>
      <c r="V8" s="223"/>
      <c r="W8" s="223"/>
      <c r="X8" s="223"/>
      <c r="Y8" s="223"/>
      <c r="Z8" s="223"/>
      <c r="AA8" s="223"/>
      <c r="AB8" s="223"/>
      <c r="AC8" s="223"/>
      <c r="AD8" s="223"/>
      <c r="AE8" s="223"/>
      <c r="AF8" s="223"/>
      <c r="AG8" s="223"/>
      <c r="AH8" s="223"/>
      <c r="AI8" s="223"/>
    </row>
    <row r="9" spans="1:35" s="224" customFormat="1" ht="72" customHeight="1">
      <c r="A9" s="619"/>
      <c r="B9" s="621"/>
      <c r="C9" s="777" t="s">
        <v>319</v>
      </c>
      <c r="D9" s="777"/>
      <c r="E9" s="777"/>
      <c r="F9" s="777"/>
      <c r="G9" s="777"/>
      <c r="H9" s="777"/>
      <c r="I9" s="777"/>
      <c r="J9" s="777"/>
      <c r="K9" s="622"/>
      <c r="L9" s="223"/>
      <c r="M9" s="523"/>
      <c r="N9" s="361"/>
      <c r="O9" s="361"/>
      <c r="P9" s="361"/>
      <c r="Q9" s="361"/>
      <c r="R9" s="361"/>
      <c r="S9" s="361"/>
      <c r="T9" s="361"/>
      <c r="U9" s="223"/>
      <c r="V9" s="223"/>
      <c r="W9" s="223"/>
      <c r="X9" s="223"/>
      <c r="Y9" s="223"/>
      <c r="Z9" s="223"/>
      <c r="AA9" s="223"/>
      <c r="AB9" s="223"/>
      <c r="AC9" s="223"/>
      <c r="AD9" s="223"/>
      <c r="AE9" s="223"/>
      <c r="AF9" s="223"/>
      <c r="AG9" s="223"/>
      <c r="AH9" s="223"/>
      <c r="AI9" s="223"/>
    </row>
    <row r="10" spans="1:35" s="224" customFormat="1" ht="50.25" customHeight="1">
      <c r="A10" s="619"/>
      <c r="B10" s="655" t="s">
        <v>107</v>
      </c>
      <c r="C10" s="794" t="s">
        <v>320</v>
      </c>
      <c r="D10" s="794"/>
      <c r="E10" s="794"/>
      <c r="F10" s="794"/>
      <c r="G10" s="794"/>
      <c r="H10" s="794"/>
      <c r="I10" s="794"/>
      <c r="J10" s="794"/>
      <c r="K10" s="622"/>
      <c r="L10" s="223"/>
      <c r="M10" s="362"/>
      <c r="N10" s="361"/>
      <c r="O10" s="361"/>
      <c r="P10" s="361"/>
      <c r="Q10" s="361"/>
      <c r="R10" s="361"/>
      <c r="S10" s="361"/>
      <c r="T10" s="361"/>
      <c r="U10" s="223"/>
      <c r="V10" s="223"/>
      <c r="W10" s="223"/>
      <c r="X10" s="223"/>
      <c r="Y10" s="223"/>
      <c r="Z10" s="223"/>
      <c r="AA10" s="223"/>
      <c r="AB10" s="223"/>
      <c r="AC10" s="223"/>
      <c r="AD10" s="223"/>
      <c r="AE10" s="223"/>
      <c r="AF10" s="223"/>
      <c r="AG10" s="223"/>
      <c r="AH10" s="223"/>
      <c r="AI10" s="223"/>
    </row>
    <row r="11" spans="1:35" ht="9.9499999999999993" customHeight="1">
      <c r="A11" s="614"/>
      <c r="B11" s="623"/>
      <c r="C11" s="623"/>
      <c r="D11" s="623"/>
      <c r="E11" s="623"/>
      <c r="F11" s="623"/>
      <c r="G11" s="623"/>
      <c r="H11" s="614"/>
      <c r="I11" s="614"/>
      <c r="J11" s="614"/>
      <c r="K11" s="614"/>
      <c r="O11" s="395"/>
      <c r="P11" s="395"/>
      <c r="Q11" s="395"/>
    </row>
    <row r="12" spans="1:35" s="225" customFormat="1" ht="18" customHeight="1" thickBot="1">
      <c r="A12" s="772"/>
      <c r="B12" s="772"/>
      <c r="C12" s="772"/>
    </row>
    <row r="13" spans="1:35" ht="9.9499999999999993" customHeight="1">
      <c r="A13" s="674"/>
      <c r="B13" s="609"/>
      <c r="C13" s="610"/>
      <c r="D13" s="601"/>
      <c r="E13" s="601"/>
      <c r="F13" s="601"/>
      <c r="G13" s="601"/>
      <c r="H13" s="601"/>
      <c r="I13" s="601"/>
      <c r="J13" s="601"/>
      <c r="K13" s="602"/>
    </row>
    <row r="14" spans="1:35" s="356" customFormat="1" ht="39" customHeight="1">
      <c r="A14" s="363"/>
      <c r="B14" s="611"/>
      <c r="C14" s="774" t="s">
        <v>321</v>
      </c>
      <c r="D14" s="774"/>
      <c r="E14" s="774"/>
      <c r="F14" s="774"/>
      <c r="G14" s="774"/>
      <c r="H14" s="774"/>
      <c r="I14" s="774"/>
      <c r="J14" s="774"/>
      <c r="K14" s="612"/>
      <c r="L14" s="363"/>
      <c r="M14" s="773"/>
      <c r="N14" s="773"/>
      <c r="O14" s="773"/>
      <c r="P14" s="773"/>
      <c r="Q14" s="773"/>
      <c r="R14" s="773"/>
      <c r="S14" s="363"/>
      <c r="T14" s="363"/>
      <c r="U14" s="363"/>
      <c r="V14" s="363"/>
      <c r="W14" s="363"/>
      <c r="X14" s="363"/>
      <c r="Y14" s="363"/>
      <c r="Z14" s="363"/>
      <c r="AA14" s="363"/>
      <c r="AB14" s="363"/>
      <c r="AC14" s="363"/>
      <c r="AD14" s="363"/>
      <c r="AE14" s="363"/>
      <c r="AF14" s="363"/>
      <c r="AG14" s="363"/>
      <c r="AH14" s="363"/>
      <c r="AI14" s="363"/>
    </row>
    <row r="15" spans="1:35" s="224" customFormat="1" ht="21.95" customHeight="1">
      <c r="A15" s="223"/>
      <c r="B15" s="607"/>
      <c r="C15" s="775" t="s">
        <v>322</v>
      </c>
      <c r="D15" s="775"/>
      <c r="E15" s="775"/>
      <c r="F15" s="775"/>
      <c r="G15" s="775"/>
      <c r="H15" s="775"/>
      <c r="I15" s="775"/>
      <c r="J15" s="775"/>
      <c r="K15" s="613"/>
      <c r="L15" s="223"/>
      <c r="M15" s="773"/>
      <c r="N15" s="773"/>
      <c r="O15" s="773"/>
      <c r="P15" s="773"/>
      <c r="Q15" s="773"/>
      <c r="R15" s="773"/>
      <c r="S15" s="223"/>
      <c r="T15" s="223"/>
      <c r="U15" s="223"/>
      <c r="V15" s="223"/>
      <c r="W15" s="223"/>
      <c r="X15" s="223"/>
      <c r="Y15" s="223"/>
      <c r="Z15" s="223"/>
      <c r="AA15" s="223"/>
      <c r="AB15" s="223"/>
      <c r="AC15" s="223"/>
      <c r="AD15" s="223"/>
      <c r="AE15" s="223"/>
      <c r="AF15" s="223"/>
      <c r="AG15" s="223"/>
      <c r="AH15" s="223"/>
      <c r="AI15" s="223"/>
    </row>
    <row r="16" spans="1:35" ht="9" customHeight="1">
      <c r="A16" s="225"/>
      <c r="B16" s="607"/>
      <c r="C16" s="608"/>
      <c r="D16" s="776"/>
      <c r="E16" s="776"/>
      <c r="F16" s="776"/>
      <c r="G16" s="776"/>
      <c r="H16" s="776"/>
      <c r="I16" s="776"/>
      <c r="J16" s="776"/>
      <c r="K16" s="606"/>
      <c r="M16" s="773"/>
      <c r="N16" s="773"/>
      <c r="O16" s="773"/>
      <c r="P16" s="773"/>
      <c r="Q16" s="773"/>
      <c r="R16" s="773"/>
    </row>
    <row r="17" spans="1:35" ht="15.95" customHeight="1">
      <c r="A17" s="225"/>
      <c r="B17" s="546"/>
      <c r="C17" s="330"/>
      <c r="D17" s="330"/>
      <c r="E17" s="330"/>
      <c r="F17" s="330"/>
      <c r="G17" s="330"/>
      <c r="H17" s="330"/>
      <c r="I17" s="330"/>
      <c r="J17" s="330"/>
      <c r="K17" s="547"/>
      <c r="M17" s="370"/>
      <c r="N17" s="370"/>
      <c r="O17" s="370"/>
      <c r="P17" s="370"/>
      <c r="Q17" s="370"/>
    </row>
    <row r="18" spans="1:35" s="224" customFormat="1" ht="27" customHeight="1">
      <c r="A18" s="223"/>
      <c r="B18" s="548"/>
      <c r="C18" s="778" t="s">
        <v>323</v>
      </c>
      <c r="D18" s="778"/>
      <c r="E18" s="223"/>
      <c r="F18" s="223"/>
      <c r="G18" s="549"/>
      <c r="H18" s="223"/>
      <c r="I18" s="550" t="s">
        <v>324</v>
      </c>
      <c r="J18" s="551"/>
      <c r="K18" s="552"/>
      <c r="L18" s="229"/>
      <c r="M18" s="370"/>
      <c r="N18" s="370"/>
      <c r="O18" s="370"/>
      <c r="P18" s="370"/>
      <c r="Q18" s="370"/>
      <c r="R18" s="223"/>
      <c r="S18" s="223"/>
      <c r="T18" s="223"/>
      <c r="U18" s="223"/>
      <c r="V18" s="223"/>
      <c r="W18" s="223"/>
      <c r="X18" s="223"/>
      <c r="Y18" s="223"/>
      <c r="Z18" s="223"/>
      <c r="AA18" s="223"/>
      <c r="AB18" s="223"/>
      <c r="AC18" s="223"/>
      <c r="AD18" s="223"/>
      <c r="AE18" s="223"/>
      <c r="AF18" s="223"/>
      <c r="AG18" s="223"/>
      <c r="AH18" s="223"/>
      <c r="AI18" s="223"/>
    </row>
    <row r="19" spans="1:35" ht="9.9499999999999993" customHeight="1" thickBot="1">
      <c r="A19" s="225"/>
      <c r="B19" s="553"/>
      <c r="C19" s="772"/>
      <c r="D19" s="772"/>
      <c r="E19" s="772"/>
      <c r="F19" s="772"/>
      <c r="G19" s="554"/>
      <c r="H19" s="225"/>
      <c r="I19" s="772"/>
      <c r="J19" s="772"/>
      <c r="K19" s="555"/>
      <c r="L19" s="229"/>
      <c r="M19" s="370"/>
      <c r="N19" s="370"/>
      <c r="O19" s="370"/>
      <c r="P19" s="370"/>
      <c r="Q19" s="370"/>
    </row>
    <row r="20" spans="1:35" ht="33" customHeight="1" thickBot="1">
      <c r="A20" s="225"/>
      <c r="B20" s="553"/>
      <c r="C20" s="556" t="s">
        <v>200</v>
      </c>
      <c r="D20" s="779"/>
      <c r="E20" s="780"/>
      <c r="F20" s="781"/>
      <c r="G20" s="669"/>
      <c r="H20" s="225"/>
      <c r="I20" s="226"/>
      <c r="J20" s="225"/>
      <c r="K20" s="557"/>
      <c r="L20" s="229"/>
      <c r="M20" s="370"/>
      <c r="N20" s="370"/>
      <c r="O20" s="370"/>
      <c r="P20" s="370"/>
      <c r="Q20" s="370"/>
      <c r="R20" s="330"/>
      <c r="U20" s="366"/>
    </row>
    <row r="21" spans="1:35" ht="12" customHeight="1" thickBot="1">
      <c r="A21" s="225"/>
      <c r="B21" s="553"/>
      <c r="C21" s="556"/>
      <c r="D21" s="556"/>
      <c r="E21" s="558"/>
      <c r="F21" s="225"/>
      <c r="G21" s="331"/>
      <c r="H21" s="225"/>
      <c r="I21" s="559"/>
      <c r="J21" s="225"/>
      <c r="K21" s="557"/>
      <c r="M21" s="370"/>
      <c r="N21" s="370"/>
      <c r="O21" s="370"/>
      <c r="P21" s="370"/>
      <c r="Q21" s="370"/>
      <c r="R21" s="330"/>
    </row>
    <row r="22" spans="1:35" ht="33" customHeight="1" thickBot="1">
      <c r="A22" s="225"/>
      <c r="B22" s="553"/>
      <c r="C22" s="556" t="s">
        <v>223</v>
      </c>
      <c r="D22" s="779"/>
      <c r="E22" s="780"/>
      <c r="F22" s="781"/>
      <c r="G22" s="331"/>
      <c r="H22" s="225"/>
      <c r="I22" s="226"/>
      <c r="J22" s="225"/>
      <c r="K22" s="557"/>
      <c r="M22" s="370"/>
      <c r="N22" s="370"/>
      <c r="O22" s="370"/>
      <c r="P22" s="370"/>
      <c r="Q22" s="370"/>
      <c r="R22" s="330"/>
      <c r="U22" s="366"/>
    </row>
    <row r="23" spans="1:35" ht="9.9499999999999993" customHeight="1" thickBot="1">
      <c r="A23" s="225"/>
      <c r="B23" s="553"/>
      <c r="C23" s="556"/>
      <c r="D23" s="556"/>
      <c r="E23" s="558"/>
      <c r="F23" s="225"/>
      <c r="G23" s="331"/>
      <c r="H23" s="225"/>
      <c r="I23" s="669"/>
      <c r="J23" s="225"/>
      <c r="K23" s="557"/>
      <c r="M23" s="370"/>
      <c r="N23" s="370"/>
      <c r="O23" s="370"/>
      <c r="P23" s="370"/>
      <c r="Q23" s="370"/>
      <c r="R23" s="330"/>
    </row>
    <row r="24" spans="1:35" ht="33" customHeight="1" thickBot="1">
      <c r="A24" s="225"/>
      <c r="B24" s="553"/>
      <c r="C24" s="556" t="s">
        <v>233</v>
      </c>
      <c r="D24" s="779"/>
      <c r="E24" s="780"/>
      <c r="F24" s="781"/>
      <c r="G24" s="331"/>
      <c r="H24" s="225"/>
      <c r="I24" s="226"/>
      <c r="J24" s="225"/>
      <c r="K24" s="557"/>
      <c r="L24" s="225" t="str">
        <f>_xlfn.CONCAT(IF(ISBLANK(I20),"",TEXT(I20,"0%"))," ",D20," ",IF(ISBLANK(I22),"",TEXT(I22,"0%"))," ",D22," ",IF(ISBLANK(I24),"",TEXT(I24,"0%"))," ",D24)</f>
        <v xml:space="preserve">     </v>
      </c>
      <c r="M24" s="225" t="b">
        <f>AND(I26=100%,OR(ISTEXT(D20),ISTEXT(D22),ISTEXT(D24)))</f>
        <v>0</v>
      </c>
      <c r="N24" s="370"/>
      <c r="O24" s="370"/>
      <c r="P24" s="370"/>
      <c r="Q24" s="370"/>
      <c r="S24" s="370"/>
      <c r="U24" s="366"/>
    </row>
    <row r="25" spans="1:35" ht="15.95" customHeight="1">
      <c r="A25" s="225"/>
      <c r="B25" s="553"/>
      <c r="C25" s="556"/>
      <c r="D25" s="560"/>
      <c r="E25" s="558"/>
      <c r="F25" s="225"/>
      <c r="G25" s="331"/>
      <c r="H25" s="225"/>
      <c r="I25" s="561"/>
      <c r="J25" s="225"/>
      <c r="K25" s="557"/>
      <c r="M25" s="370"/>
      <c r="N25" s="370"/>
      <c r="O25" s="370"/>
      <c r="P25" s="370"/>
      <c r="Q25" s="370"/>
    </row>
    <row r="26" spans="1:35" s="227" customFormat="1" ht="33.950000000000003" customHeight="1" thickBot="1">
      <c r="A26" s="261"/>
      <c r="B26" s="562"/>
      <c r="C26" s="563"/>
      <c r="D26" s="261"/>
      <c r="E26" s="550"/>
      <c r="F26" s="261"/>
      <c r="G26" s="782" t="s">
        <v>325</v>
      </c>
      <c r="H26" s="782"/>
      <c r="I26" s="228">
        <f>IF(ISNUMBER(I20),I20,0)+IF(ISNUMBER(I22),I22,0)+IF(ISNUMBER(I24),I24,0)</f>
        <v>0</v>
      </c>
      <c r="J26" s="261"/>
      <c r="K26" s="564"/>
      <c r="L26" s="225"/>
      <c r="M26" s="370"/>
      <c r="N26" s="370"/>
      <c r="O26" s="370"/>
      <c r="P26" s="370"/>
      <c r="Q26" s="370"/>
      <c r="R26" s="261"/>
      <c r="S26" s="261"/>
      <c r="T26" s="261"/>
      <c r="U26" s="261"/>
      <c r="V26" s="261"/>
      <c r="W26" s="261"/>
      <c r="X26" s="261"/>
      <c r="Y26" s="261"/>
      <c r="Z26" s="261"/>
      <c r="AA26" s="261"/>
      <c r="AB26" s="261"/>
      <c r="AC26" s="261"/>
      <c r="AD26" s="261"/>
      <c r="AE26" s="261"/>
      <c r="AF26" s="261"/>
      <c r="AG26" s="261"/>
      <c r="AH26" s="261"/>
      <c r="AI26" s="261"/>
    </row>
    <row r="27" spans="1:35" ht="38.25" customHeight="1" thickBot="1">
      <c r="A27" s="225"/>
      <c r="B27" s="553"/>
      <c r="C27" s="556"/>
      <c r="D27" s="556"/>
      <c r="E27" s="558"/>
      <c r="F27" s="225"/>
      <c r="G27" s="331"/>
      <c r="H27" s="225"/>
      <c r="I27" s="565" t="s">
        <v>326</v>
      </c>
      <c r="J27" s="554"/>
      <c r="K27" s="557"/>
      <c r="M27" s="370"/>
      <c r="N27" s="370"/>
      <c r="O27" s="370"/>
      <c r="P27" s="370"/>
      <c r="Q27" s="370"/>
    </row>
    <row r="28" spans="1:35" ht="33" customHeight="1" thickBot="1">
      <c r="A28" s="225"/>
      <c r="B28" s="553"/>
      <c r="C28" s="785" t="s">
        <v>327</v>
      </c>
      <c r="D28" s="785"/>
      <c r="E28" s="785"/>
      <c r="F28" s="785"/>
      <c r="G28" s="1"/>
      <c r="H28" s="225"/>
      <c r="I28" s="635"/>
      <c r="J28" s="554"/>
      <c r="K28" s="557"/>
      <c r="L28" s="225" t="str">
        <f>IF(ISBLANK(I28),"",_xlfn.CONCAT(I28, " condition"))</f>
        <v/>
      </c>
      <c r="M28" s="636" t="b">
        <f>ISTEXT(I28)</f>
        <v>0</v>
      </c>
      <c r="N28" s="365"/>
      <c r="O28" s="365"/>
    </row>
    <row r="29" spans="1:35" ht="8.25" customHeight="1" thickBot="1">
      <c r="A29" s="225"/>
      <c r="B29" s="566"/>
      <c r="C29" s="567"/>
      <c r="D29" s="567"/>
      <c r="E29" s="567"/>
      <c r="F29" s="567"/>
      <c r="G29" s="567"/>
      <c r="H29" s="567"/>
      <c r="I29" s="567"/>
      <c r="J29" s="567"/>
      <c r="K29" s="568"/>
      <c r="M29" s="370"/>
      <c r="N29" s="370"/>
      <c r="O29" s="370"/>
      <c r="P29" s="370"/>
      <c r="Q29" s="370"/>
    </row>
    <row r="30" spans="1:35" ht="12.95" customHeight="1" thickBot="1">
      <c r="A30" s="225"/>
      <c r="B30" s="225"/>
      <c r="C30" s="225"/>
      <c r="D30" s="225"/>
      <c r="E30" s="225"/>
      <c r="F30" s="225"/>
      <c r="G30" s="225"/>
      <c r="H30" s="225"/>
      <c r="I30" s="225"/>
      <c r="J30" s="225"/>
      <c r="K30" s="225"/>
      <c r="M30" s="370"/>
      <c r="N30" s="370"/>
      <c r="O30" s="370"/>
      <c r="P30" s="370"/>
      <c r="Q30" s="370"/>
    </row>
    <row r="31" spans="1:35" ht="9.9499999999999993" customHeight="1">
      <c r="A31" s="674"/>
      <c r="B31" s="609"/>
      <c r="C31" s="610"/>
      <c r="D31" s="601"/>
      <c r="E31" s="601"/>
      <c r="F31" s="601"/>
      <c r="G31" s="601"/>
      <c r="H31" s="601"/>
      <c r="I31" s="601"/>
      <c r="J31" s="601"/>
      <c r="K31" s="602"/>
      <c r="M31" s="370"/>
      <c r="N31" s="370"/>
      <c r="O31" s="370"/>
      <c r="P31" s="370"/>
      <c r="Q31" s="370"/>
    </row>
    <row r="32" spans="1:35" s="356" customFormat="1" ht="39" customHeight="1">
      <c r="A32" s="363"/>
      <c r="B32" s="611"/>
      <c r="C32" s="774" t="s">
        <v>328</v>
      </c>
      <c r="D32" s="774"/>
      <c r="E32" s="774"/>
      <c r="F32" s="774"/>
      <c r="G32" s="774"/>
      <c r="H32" s="774"/>
      <c r="I32" s="774"/>
      <c r="J32" s="774"/>
      <c r="K32" s="612"/>
      <c r="L32" s="363"/>
      <c r="M32" s="394"/>
      <c r="N32" s="394"/>
      <c r="O32" s="394"/>
      <c r="P32" s="394"/>
      <c r="Q32" s="394"/>
      <c r="R32" s="394"/>
      <c r="S32" s="363"/>
      <c r="T32" s="363"/>
      <c r="U32" s="363"/>
      <c r="V32" s="363"/>
      <c r="W32" s="363"/>
      <c r="X32" s="363"/>
      <c r="Y32" s="363"/>
      <c r="Z32" s="363"/>
      <c r="AA32" s="363"/>
      <c r="AB32" s="363"/>
      <c r="AC32" s="363"/>
      <c r="AD32" s="363"/>
      <c r="AE32" s="363"/>
      <c r="AF32" s="363"/>
      <c r="AG32" s="363"/>
      <c r="AH32" s="363"/>
      <c r="AI32" s="363"/>
    </row>
    <row r="33" spans="1:35" s="224" customFormat="1" ht="44.25" customHeight="1">
      <c r="A33" s="223"/>
      <c r="B33" s="607"/>
      <c r="C33" s="775" t="s">
        <v>329</v>
      </c>
      <c r="D33" s="775"/>
      <c r="E33" s="775"/>
      <c r="F33" s="775"/>
      <c r="G33" s="775"/>
      <c r="H33" s="775"/>
      <c r="I33" s="775"/>
      <c r="J33" s="775"/>
      <c r="K33" s="613"/>
      <c r="L33" s="223"/>
      <c r="M33" s="394"/>
      <c r="N33" s="394"/>
      <c r="O33" s="394"/>
      <c r="P33" s="394"/>
      <c r="Q33" s="394"/>
      <c r="R33" s="394"/>
      <c r="S33" s="223"/>
      <c r="T33" s="223"/>
      <c r="U33" s="223"/>
      <c r="V33" s="223"/>
      <c r="W33" s="223"/>
      <c r="X33" s="223"/>
      <c r="Y33" s="223"/>
      <c r="Z33" s="223"/>
      <c r="AA33" s="223"/>
      <c r="AB33" s="223"/>
      <c r="AC33" s="223"/>
      <c r="AD33" s="223"/>
      <c r="AE33" s="223"/>
      <c r="AF33" s="223"/>
      <c r="AG33" s="223"/>
      <c r="AH33" s="223"/>
      <c r="AI33" s="223"/>
    </row>
    <row r="34" spans="1:35" ht="9.9499999999999993" customHeight="1">
      <c r="A34" s="225"/>
      <c r="B34" s="607"/>
      <c r="C34" s="608"/>
      <c r="D34" s="776"/>
      <c r="E34" s="776"/>
      <c r="F34" s="776"/>
      <c r="G34" s="776"/>
      <c r="H34" s="776"/>
      <c r="I34" s="776"/>
      <c r="J34" s="776"/>
      <c r="K34" s="606"/>
      <c r="M34" s="394"/>
      <c r="N34" s="394"/>
      <c r="O34" s="394"/>
      <c r="P34" s="394"/>
      <c r="Q34" s="394"/>
      <c r="R34" s="394"/>
    </row>
    <row r="35" spans="1:35" ht="15.95" customHeight="1">
      <c r="A35" s="225"/>
      <c r="B35" s="546"/>
      <c r="C35" s="330"/>
      <c r="D35" s="330"/>
      <c r="E35" s="330"/>
      <c r="F35" s="330"/>
      <c r="G35" s="330"/>
      <c r="H35" s="330"/>
      <c r="I35" s="330"/>
      <c r="J35" s="330"/>
      <c r="K35" s="547"/>
      <c r="M35" s="370"/>
      <c r="N35" s="370"/>
      <c r="O35" s="370"/>
      <c r="P35" s="370"/>
      <c r="Q35" s="370"/>
    </row>
    <row r="36" spans="1:35" s="224" customFormat="1" ht="27" customHeight="1">
      <c r="A36" s="223"/>
      <c r="B36" s="548"/>
      <c r="C36" s="778" t="s">
        <v>323</v>
      </c>
      <c r="D36" s="778"/>
      <c r="E36" s="569"/>
      <c r="F36" s="223"/>
      <c r="G36" s="549"/>
      <c r="H36" s="223"/>
      <c r="I36" s="550" t="s">
        <v>324</v>
      </c>
      <c r="J36" s="551"/>
      <c r="K36" s="552"/>
      <c r="L36" s="223"/>
      <c r="M36" s="370"/>
      <c r="N36" s="370"/>
      <c r="O36" s="370"/>
      <c r="P36" s="370"/>
      <c r="Q36" s="370"/>
      <c r="R36" s="223"/>
      <c r="S36" s="223"/>
      <c r="T36" s="223"/>
      <c r="U36" s="223"/>
      <c r="V36" s="223"/>
      <c r="W36" s="223"/>
      <c r="X36" s="223"/>
      <c r="Y36" s="223"/>
      <c r="Z36" s="223"/>
      <c r="AA36" s="223"/>
      <c r="AB36" s="223"/>
      <c r="AC36" s="223"/>
      <c r="AD36" s="223"/>
      <c r="AE36" s="223"/>
      <c r="AF36" s="223"/>
      <c r="AG36" s="223"/>
      <c r="AH36" s="223"/>
      <c r="AI36" s="223"/>
    </row>
    <row r="37" spans="1:35" ht="9.9499999999999993" customHeight="1" thickBot="1">
      <c r="A37" s="225"/>
      <c r="B37" s="553"/>
      <c r="C37" s="772"/>
      <c r="D37" s="772"/>
      <c r="E37" s="772"/>
      <c r="F37" s="772"/>
      <c r="G37" s="554"/>
      <c r="H37" s="225"/>
      <c r="I37" s="772"/>
      <c r="J37" s="772"/>
      <c r="K37" s="555"/>
      <c r="M37" s="364"/>
      <c r="N37" s="365"/>
      <c r="O37" s="365"/>
    </row>
    <row r="38" spans="1:35" ht="33" customHeight="1" thickBot="1">
      <c r="A38" s="225"/>
      <c r="B38" s="553"/>
      <c r="C38" s="556" t="s">
        <v>200</v>
      </c>
      <c r="D38" s="779"/>
      <c r="E38" s="780"/>
      <c r="F38" s="781"/>
      <c r="G38" s="669"/>
      <c r="H38" s="225"/>
      <c r="I38" s="226"/>
      <c r="J38" s="225"/>
      <c r="K38" s="557"/>
      <c r="M38" s="364"/>
      <c r="N38" s="365"/>
      <c r="O38" s="365"/>
      <c r="U38" s="366"/>
    </row>
    <row r="39" spans="1:35" ht="12" customHeight="1" thickBot="1">
      <c r="A39" s="225"/>
      <c r="B39" s="553"/>
      <c r="C39" s="556"/>
      <c r="D39" s="556"/>
      <c r="E39" s="558"/>
      <c r="F39" s="225"/>
      <c r="G39" s="331"/>
      <c r="H39" s="225"/>
      <c r="I39" s="559"/>
      <c r="J39" s="225"/>
      <c r="K39" s="557"/>
      <c r="M39" s="364"/>
      <c r="N39" s="365"/>
      <c r="O39" s="365"/>
    </row>
    <row r="40" spans="1:35" ht="33" customHeight="1" thickBot="1">
      <c r="A40" s="225"/>
      <c r="B40" s="553"/>
      <c r="C40" s="556" t="s">
        <v>223</v>
      </c>
      <c r="D40" s="779"/>
      <c r="E40" s="780"/>
      <c r="F40" s="781"/>
      <c r="G40" s="331"/>
      <c r="H40" s="225"/>
      <c r="I40" s="226"/>
      <c r="J40" s="225"/>
      <c r="K40" s="557"/>
      <c r="M40" s="364"/>
      <c r="N40" s="365"/>
      <c r="O40" s="365"/>
      <c r="U40" s="366"/>
    </row>
    <row r="41" spans="1:35" ht="9.9499999999999993" customHeight="1" thickBot="1">
      <c r="A41" s="225"/>
      <c r="B41" s="553"/>
      <c r="C41" s="556"/>
      <c r="D41" s="556"/>
      <c r="E41" s="558"/>
      <c r="F41" s="225"/>
      <c r="G41" s="331"/>
      <c r="H41" s="225"/>
      <c r="I41" s="669"/>
      <c r="J41" s="225"/>
      <c r="K41" s="557"/>
      <c r="M41" s="364"/>
      <c r="N41" s="365"/>
      <c r="O41" s="365"/>
    </row>
    <row r="42" spans="1:35" ht="33.950000000000003" customHeight="1" thickBot="1">
      <c r="A42" s="225"/>
      <c r="B42" s="553"/>
      <c r="C42" s="556" t="s">
        <v>233</v>
      </c>
      <c r="D42" s="779"/>
      <c r="E42" s="780"/>
      <c r="F42" s="781"/>
      <c r="G42" s="331"/>
      <c r="H42" s="225"/>
      <c r="I42" s="226"/>
      <c r="J42" s="225"/>
      <c r="K42" s="557"/>
      <c r="L42" s="225" t="str">
        <f>_xlfn.CONCAT(IF(ISBLANK(I38),"",TEXT(I38,"0%"))," ",D38," ",IF(ISBLANK(I40),"",TEXT(I40,"0%"))," ",D40," ",IF(ISBLANK(I42),"",TEXT(I42,"0%"))," ",D42)</f>
        <v xml:space="preserve">     </v>
      </c>
      <c r="M42" s="225" t="b">
        <f>AND(I44=100%,OR(ISTEXT(D38),ISTEXT(D40),ISTEXT(D42)))</f>
        <v>0</v>
      </c>
      <c r="N42" s="365"/>
      <c r="O42" s="365"/>
      <c r="U42" s="366"/>
    </row>
    <row r="43" spans="1:35" ht="15.95" customHeight="1">
      <c r="A43" s="225"/>
      <c r="B43" s="553"/>
      <c r="C43" s="556"/>
      <c r="D43" s="560"/>
      <c r="E43" s="558"/>
      <c r="F43" s="225"/>
      <c r="G43" s="331"/>
      <c r="H43" s="225"/>
      <c r="I43" s="561"/>
      <c r="J43" s="225"/>
      <c r="K43" s="557"/>
      <c r="M43" s="364"/>
      <c r="N43" s="365"/>
      <c r="O43" s="365"/>
    </row>
    <row r="44" spans="1:35" s="227" customFormat="1" ht="33.950000000000003" customHeight="1" thickBot="1">
      <c r="A44" s="261"/>
      <c r="B44" s="562"/>
      <c r="C44" s="563"/>
      <c r="D44" s="261"/>
      <c r="E44" s="550"/>
      <c r="F44" s="261"/>
      <c r="G44" s="782" t="s">
        <v>325</v>
      </c>
      <c r="H44" s="782"/>
      <c r="I44" s="228">
        <f>IF(ISNUMBER(I38),I38,0)+IF(ISNUMBER(I40),I40,0)+IF(ISNUMBER(I42),I42,0)</f>
        <v>0</v>
      </c>
      <c r="J44" s="261"/>
      <c r="K44" s="564"/>
      <c r="L44" s="225"/>
      <c r="M44" s="364"/>
      <c r="N44" s="365"/>
      <c r="O44" s="365"/>
      <c r="P44" s="225"/>
      <c r="Q44" s="225"/>
      <c r="R44" s="225"/>
      <c r="S44" s="261"/>
      <c r="T44" s="261"/>
      <c r="U44" s="261"/>
      <c r="V44" s="261"/>
      <c r="W44" s="261"/>
      <c r="X44" s="261"/>
      <c r="Y44" s="261"/>
      <c r="Z44" s="261"/>
      <c r="AA44" s="261"/>
      <c r="AB44" s="261"/>
      <c r="AC44" s="261"/>
      <c r="AD44" s="261"/>
      <c r="AE44" s="261"/>
      <c r="AF44" s="261"/>
      <c r="AG44" s="261"/>
      <c r="AH44" s="261"/>
      <c r="AI44" s="261"/>
    </row>
    <row r="45" spans="1:35" ht="38.25" customHeight="1" thickBot="1">
      <c r="A45" s="225"/>
      <c r="B45" s="553"/>
      <c r="C45" s="556"/>
      <c r="D45" s="556"/>
      <c r="E45" s="558"/>
      <c r="F45" s="225"/>
      <c r="G45" s="331"/>
      <c r="H45" s="225"/>
      <c r="I45" s="565" t="s">
        <v>326</v>
      </c>
      <c r="J45" s="554"/>
      <c r="K45" s="557"/>
      <c r="M45" s="364"/>
      <c r="N45" s="365"/>
      <c r="O45" s="365"/>
    </row>
    <row r="46" spans="1:35" ht="33" customHeight="1" thickBot="1">
      <c r="A46" s="225"/>
      <c r="B46" s="553"/>
      <c r="C46" s="785" t="s">
        <v>327</v>
      </c>
      <c r="D46" s="785"/>
      <c r="E46" s="785"/>
      <c r="F46" s="785"/>
      <c r="G46" s="1"/>
      <c r="H46" s="225"/>
      <c r="I46" s="635"/>
      <c r="J46" s="554"/>
      <c r="K46" s="557"/>
      <c r="L46" s="225" t="str">
        <f>IF(ISBLANK(I46),"",_xlfn.CONCAT(I46, " condition"))</f>
        <v/>
      </c>
      <c r="M46" s="636" t="b">
        <f>ISTEXT(I46)</f>
        <v>0</v>
      </c>
      <c r="N46" s="365"/>
      <c r="O46" s="365"/>
    </row>
    <row r="47" spans="1:35" ht="8.25" customHeight="1" thickBot="1">
      <c r="A47" s="225"/>
      <c r="B47" s="566"/>
      <c r="C47" s="567"/>
      <c r="D47" s="567"/>
      <c r="E47" s="567"/>
      <c r="F47" s="567"/>
      <c r="G47" s="567"/>
      <c r="H47" s="567"/>
      <c r="I47" s="567"/>
      <c r="J47" s="567"/>
      <c r="K47" s="568"/>
      <c r="M47" s="364"/>
      <c r="N47" s="365"/>
      <c r="O47" s="365"/>
    </row>
    <row r="48" spans="1:35" ht="12.95" customHeight="1" thickBot="1">
      <c r="A48" s="225"/>
      <c r="B48" s="225"/>
      <c r="C48" s="225"/>
      <c r="D48" s="225"/>
      <c r="E48" s="225"/>
      <c r="F48" s="225"/>
      <c r="G48" s="225"/>
      <c r="H48" s="225"/>
      <c r="I48" s="225"/>
      <c r="J48" s="225"/>
      <c r="K48" s="225"/>
      <c r="M48" s="364"/>
      <c r="N48" s="365"/>
      <c r="O48" s="365"/>
    </row>
    <row r="49" spans="1:35" ht="9.9499999999999993" customHeight="1">
      <c r="A49" s="674"/>
      <c r="B49" s="609"/>
      <c r="C49" s="610"/>
      <c r="D49" s="601"/>
      <c r="E49" s="601"/>
      <c r="F49" s="601"/>
      <c r="G49" s="601"/>
      <c r="H49" s="601"/>
      <c r="I49" s="601"/>
      <c r="J49" s="601"/>
      <c r="K49" s="602"/>
      <c r="M49" s="364"/>
      <c r="N49" s="365"/>
      <c r="O49" s="365"/>
    </row>
    <row r="50" spans="1:35" s="356" customFormat="1" ht="38.1" customHeight="1">
      <c r="A50" s="363"/>
      <c r="B50" s="611"/>
      <c r="C50" s="774" t="s">
        <v>330</v>
      </c>
      <c r="D50" s="774"/>
      <c r="E50" s="774"/>
      <c r="F50" s="774"/>
      <c r="G50" s="774"/>
      <c r="H50" s="774"/>
      <c r="I50" s="774"/>
      <c r="J50" s="774"/>
      <c r="K50" s="612"/>
      <c r="L50" s="225"/>
      <c r="M50" s="364"/>
      <c r="N50" s="365"/>
      <c r="O50" s="365"/>
      <c r="P50" s="225"/>
      <c r="Q50" s="225"/>
      <c r="R50" s="225"/>
      <c r="S50" s="363"/>
      <c r="T50" s="363"/>
      <c r="U50" s="363"/>
      <c r="V50" s="363"/>
      <c r="W50" s="363"/>
      <c r="X50" s="363"/>
      <c r="Y50" s="363"/>
      <c r="Z50" s="363"/>
      <c r="AA50" s="363"/>
      <c r="AB50" s="363"/>
      <c r="AC50" s="363"/>
      <c r="AD50" s="363"/>
      <c r="AE50" s="363"/>
      <c r="AF50" s="363"/>
      <c r="AG50" s="363"/>
      <c r="AH50" s="363"/>
      <c r="AI50" s="363"/>
    </row>
    <row r="51" spans="1:35" s="224" customFormat="1" ht="42" customHeight="1">
      <c r="A51" s="223"/>
      <c r="B51" s="607"/>
      <c r="C51" s="775" t="s">
        <v>331</v>
      </c>
      <c r="D51" s="775"/>
      <c r="E51" s="775"/>
      <c r="F51" s="775"/>
      <c r="G51" s="775"/>
      <c r="H51" s="775"/>
      <c r="I51" s="775"/>
      <c r="J51" s="775"/>
      <c r="K51" s="613"/>
      <c r="L51" s="225"/>
      <c r="M51" s="364"/>
      <c r="N51" s="365"/>
      <c r="O51" s="365"/>
      <c r="P51" s="225"/>
      <c r="Q51" s="225"/>
      <c r="R51" s="225"/>
      <c r="S51" s="223"/>
      <c r="T51" s="223"/>
      <c r="U51" s="223"/>
      <c r="V51" s="223"/>
      <c r="W51" s="223"/>
      <c r="X51" s="223"/>
      <c r="Y51" s="223"/>
      <c r="Z51" s="223"/>
      <c r="AA51" s="223"/>
      <c r="AB51" s="223"/>
      <c r="AC51" s="223"/>
      <c r="AD51" s="223"/>
      <c r="AE51" s="223"/>
      <c r="AF51" s="223"/>
      <c r="AG51" s="223"/>
      <c r="AH51" s="223"/>
      <c r="AI51" s="223"/>
    </row>
    <row r="52" spans="1:35" ht="9.9499999999999993" customHeight="1">
      <c r="A52" s="225"/>
      <c r="B52" s="607"/>
      <c r="C52" s="608"/>
      <c r="D52" s="776"/>
      <c r="E52" s="776"/>
      <c r="F52" s="776"/>
      <c r="G52" s="776"/>
      <c r="H52" s="776"/>
      <c r="I52" s="776"/>
      <c r="J52" s="776"/>
      <c r="K52" s="606"/>
      <c r="M52" s="364"/>
      <c r="N52" s="365"/>
      <c r="O52" s="365"/>
    </row>
    <row r="53" spans="1:35" ht="15.95" customHeight="1">
      <c r="A53" s="225"/>
      <c r="B53" s="546"/>
      <c r="C53" s="330"/>
      <c r="D53" s="330"/>
      <c r="E53" s="330"/>
      <c r="F53" s="330"/>
      <c r="G53" s="330"/>
      <c r="H53" s="330"/>
      <c r="I53" s="330"/>
      <c r="J53" s="330"/>
      <c r="K53" s="547"/>
      <c r="M53" s="364"/>
      <c r="N53" s="365"/>
      <c r="O53" s="365"/>
    </row>
    <row r="54" spans="1:35" s="224" customFormat="1" ht="27" customHeight="1">
      <c r="A54" s="223"/>
      <c r="B54" s="548"/>
      <c r="C54" s="778" t="s">
        <v>323</v>
      </c>
      <c r="D54" s="778"/>
      <c r="E54" s="549"/>
      <c r="F54" s="223"/>
      <c r="G54" s="549"/>
      <c r="H54" s="223"/>
      <c r="I54" s="550" t="s">
        <v>324</v>
      </c>
      <c r="J54" s="551"/>
      <c r="K54" s="552"/>
      <c r="L54" s="225"/>
      <c r="M54" s="364"/>
      <c r="N54" s="365"/>
      <c r="O54" s="365"/>
      <c r="P54" s="225"/>
      <c r="Q54" s="225"/>
      <c r="R54" s="225"/>
      <c r="S54" s="223"/>
      <c r="T54" s="223"/>
      <c r="U54" s="223"/>
      <c r="V54" s="223"/>
      <c r="W54" s="223"/>
      <c r="X54" s="223"/>
      <c r="Y54" s="223"/>
      <c r="Z54" s="223"/>
      <c r="AA54" s="223"/>
      <c r="AB54" s="223"/>
      <c r="AC54" s="223"/>
      <c r="AD54" s="223"/>
      <c r="AE54" s="223"/>
      <c r="AF54" s="223"/>
      <c r="AG54" s="223"/>
      <c r="AH54" s="223"/>
      <c r="AI54" s="223"/>
    </row>
    <row r="55" spans="1:35" ht="9.9499999999999993" customHeight="1" thickBot="1">
      <c r="A55" s="225"/>
      <c r="B55" s="553"/>
      <c r="C55" s="772"/>
      <c r="D55" s="772"/>
      <c r="E55" s="772"/>
      <c r="F55" s="772"/>
      <c r="G55" s="554"/>
      <c r="H55" s="225"/>
      <c r="I55" s="772"/>
      <c r="J55" s="772"/>
      <c r="K55" s="555"/>
      <c r="M55" s="364"/>
      <c r="N55" s="365"/>
      <c r="O55" s="365"/>
    </row>
    <row r="56" spans="1:35" ht="33" customHeight="1" thickBot="1">
      <c r="A56" s="225"/>
      <c r="B56" s="553"/>
      <c r="C56" s="556" t="s">
        <v>200</v>
      </c>
      <c r="D56" s="779"/>
      <c r="E56" s="780"/>
      <c r="F56" s="781"/>
      <c r="G56" s="669"/>
      <c r="H56" s="225"/>
      <c r="I56" s="226"/>
      <c r="J56" s="225"/>
      <c r="K56" s="557"/>
      <c r="M56" s="364"/>
      <c r="N56" s="365"/>
      <c r="O56" s="365"/>
      <c r="U56" s="366"/>
    </row>
    <row r="57" spans="1:35" ht="12" customHeight="1" thickBot="1">
      <c r="A57" s="225"/>
      <c r="B57" s="553"/>
      <c r="C57" s="556"/>
      <c r="D57" s="556"/>
      <c r="E57" s="558"/>
      <c r="F57" s="225"/>
      <c r="G57" s="331"/>
      <c r="H57" s="225"/>
      <c r="I57" s="559"/>
      <c r="J57" s="225"/>
      <c r="K57" s="557"/>
      <c r="M57" s="364"/>
      <c r="N57" s="365"/>
      <c r="O57" s="365"/>
    </row>
    <row r="58" spans="1:35" ht="33" customHeight="1" thickBot="1">
      <c r="A58" s="225"/>
      <c r="B58" s="553"/>
      <c r="C58" s="556" t="s">
        <v>223</v>
      </c>
      <c r="D58" s="779"/>
      <c r="E58" s="780"/>
      <c r="F58" s="781"/>
      <c r="G58" s="331"/>
      <c r="H58" s="225"/>
      <c r="I58" s="226"/>
      <c r="J58" s="225"/>
      <c r="K58" s="557"/>
      <c r="M58" s="364"/>
      <c r="N58" s="365"/>
      <c r="O58" s="365"/>
      <c r="U58" s="366"/>
    </row>
    <row r="59" spans="1:35" ht="9.9499999999999993" customHeight="1" thickBot="1">
      <c r="A59" s="225"/>
      <c r="B59" s="553"/>
      <c r="C59" s="556"/>
      <c r="D59" s="556"/>
      <c r="E59" s="558"/>
      <c r="F59" s="225"/>
      <c r="G59" s="331"/>
      <c r="H59" s="225"/>
      <c r="I59" s="669"/>
      <c r="J59" s="225"/>
      <c r="K59" s="557"/>
      <c r="M59" s="364"/>
      <c r="N59" s="365"/>
      <c r="O59" s="365"/>
    </row>
    <row r="60" spans="1:35" ht="33" customHeight="1" thickBot="1">
      <c r="A60" s="225"/>
      <c r="B60" s="553"/>
      <c r="C60" s="556" t="s">
        <v>233</v>
      </c>
      <c r="D60" s="779"/>
      <c r="E60" s="780"/>
      <c r="F60" s="781"/>
      <c r="G60" s="331"/>
      <c r="H60" s="225"/>
      <c r="I60" s="226"/>
      <c r="J60" s="225"/>
      <c r="K60" s="557"/>
      <c r="L60" s="225" t="str">
        <f>_xlfn.CONCAT(IF(ISBLANK(I56),"",TEXT(I56,"0%"))," ",D56," ",IF(ISBLANK(I58),"",TEXT(I58,"0%"))," ",D58," ",IF(ISBLANK(I60),"",TEXT(I60,"0%"))," ",D60)</f>
        <v xml:space="preserve">     </v>
      </c>
      <c r="M60" s="225" t="b">
        <f>AND(I62=100%,OR(ISTEXT(D56),ISTEXT(D58),ISTEXT(D60)))</f>
        <v>0</v>
      </c>
      <c r="N60" s="365"/>
      <c r="O60" s="365"/>
      <c r="U60" s="366"/>
    </row>
    <row r="61" spans="1:35" ht="15.95" customHeight="1">
      <c r="A61" s="225"/>
      <c r="B61" s="553"/>
      <c r="C61" s="556"/>
      <c r="D61" s="560"/>
      <c r="E61" s="558"/>
      <c r="F61" s="225"/>
      <c r="G61" s="331"/>
      <c r="H61" s="225"/>
      <c r="I61" s="561"/>
      <c r="J61" s="225"/>
      <c r="K61" s="557"/>
      <c r="M61" s="364"/>
      <c r="N61" s="365"/>
      <c r="O61" s="365"/>
    </row>
    <row r="62" spans="1:35" s="227" customFormat="1" ht="33.950000000000003" customHeight="1" thickBot="1">
      <c r="A62" s="261"/>
      <c r="B62" s="562"/>
      <c r="C62" s="563"/>
      <c r="D62" s="261"/>
      <c r="E62" s="550"/>
      <c r="F62" s="261"/>
      <c r="G62" s="782" t="s">
        <v>325</v>
      </c>
      <c r="H62" s="782"/>
      <c r="I62" s="228">
        <f>IF(ISNUMBER(I56),I56,0)+IF(ISNUMBER(I58),I58,0)+IF(ISNUMBER(I60),I60,0)</f>
        <v>0</v>
      </c>
      <c r="J62" s="261"/>
      <c r="K62" s="564"/>
      <c r="L62" s="225"/>
      <c r="M62" s="364"/>
      <c r="N62" s="365"/>
      <c r="O62" s="365"/>
      <c r="P62" s="225"/>
      <c r="Q62" s="225"/>
      <c r="R62" s="225"/>
      <c r="S62" s="261"/>
      <c r="T62" s="261"/>
      <c r="U62" s="261"/>
      <c r="V62" s="261"/>
      <c r="W62" s="261"/>
      <c r="X62" s="261"/>
      <c r="Y62" s="261"/>
      <c r="Z62" s="261"/>
      <c r="AA62" s="261"/>
      <c r="AB62" s="261"/>
      <c r="AC62" s="261"/>
      <c r="AD62" s="261"/>
      <c r="AE62" s="261"/>
      <c r="AF62" s="261"/>
      <c r="AG62" s="261"/>
      <c r="AH62" s="261"/>
      <c r="AI62" s="261"/>
    </row>
    <row r="63" spans="1:35" ht="39" customHeight="1" thickBot="1">
      <c r="A63" s="225"/>
      <c r="B63" s="553"/>
      <c r="C63" s="556"/>
      <c r="D63" s="556"/>
      <c r="E63" s="558"/>
      <c r="F63" s="225"/>
      <c r="G63" s="331"/>
      <c r="H63" s="225"/>
      <c r="I63" s="565" t="s">
        <v>326</v>
      </c>
      <c r="J63" s="554"/>
      <c r="K63" s="557"/>
      <c r="M63" s="364"/>
      <c r="N63" s="365"/>
      <c r="O63" s="365"/>
    </row>
    <row r="64" spans="1:35" ht="33" customHeight="1" thickBot="1">
      <c r="A64" s="225"/>
      <c r="B64" s="553"/>
      <c r="C64" s="785" t="s">
        <v>327</v>
      </c>
      <c r="D64" s="785"/>
      <c r="E64" s="785"/>
      <c r="F64" s="785"/>
      <c r="G64" s="1"/>
      <c r="H64" s="225"/>
      <c r="I64" s="635"/>
      <c r="J64" s="554"/>
      <c r="K64" s="557"/>
      <c r="L64" s="225" t="str">
        <f>IF(ISBLANK(I64),"",_xlfn.CONCAT(I64, " condition"))</f>
        <v/>
      </c>
      <c r="M64" s="636" t="b">
        <f>ISTEXT(I64)</f>
        <v>0</v>
      </c>
      <c r="N64" s="365"/>
      <c r="O64" s="365"/>
    </row>
    <row r="65" spans="1:15" ht="8.25" customHeight="1" thickBot="1">
      <c r="A65" s="225"/>
      <c r="B65" s="566"/>
      <c r="C65" s="567"/>
      <c r="D65" s="567"/>
      <c r="E65" s="567"/>
      <c r="F65" s="567"/>
      <c r="G65" s="567"/>
      <c r="H65" s="567"/>
      <c r="I65" s="567"/>
      <c r="J65" s="567"/>
      <c r="K65" s="568"/>
      <c r="M65" s="364"/>
      <c r="N65" s="365"/>
      <c r="O65" s="365"/>
    </row>
    <row r="66" spans="1:15" ht="12.95" customHeight="1" thickBot="1">
      <c r="A66" s="225"/>
      <c r="B66" s="225"/>
      <c r="C66" s="225"/>
      <c r="D66" s="225"/>
      <c r="E66" s="225"/>
      <c r="F66" s="225"/>
      <c r="G66" s="225"/>
      <c r="H66" s="225"/>
      <c r="I66" s="225"/>
      <c r="J66" s="225"/>
      <c r="K66" s="225"/>
      <c r="M66" s="364"/>
      <c r="N66" s="365"/>
      <c r="O66" s="365"/>
    </row>
    <row r="67" spans="1:15" ht="9.9499999999999993" customHeight="1">
      <c r="A67" s="225"/>
      <c r="B67" s="570"/>
      <c r="C67" s="541"/>
      <c r="D67" s="541"/>
      <c r="E67" s="541"/>
      <c r="F67" s="541"/>
      <c r="G67" s="541"/>
      <c r="H67" s="541"/>
      <c r="I67" s="541"/>
      <c r="J67" s="541"/>
      <c r="K67" s="542"/>
      <c r="M67" s="364"/>
      <c r="N67" s="365"/>
      <c r="O67" s="365"/>
    </row>
    <row r="68" spans="1:15" ht="38.1" customHeight="1">
      <c r="A68" s="225"/>
      <c r="B68" s="571"/>
      <c r="C68" s="572" t="s">
        <v>332</v>
      </c>
      <c r="D68" s="572"/>
      <c r="E68" s="572"/>
      <c r="F68" s="572"/>
      <c r="G68" s="572"/>
      <c r="H68" s="573"/>
      <c r="I68" s="573"/>
      <c r="J68" s="573"/>
      <c r="K68" s="574"/>
      <c r="M68" s="364"/>
      <c r="N68" s="365"/>
      <c r="O68" s="365"/>
    </row>
    <row r="69" spans="1:15" ht="27" customHeight="1">
      <c r="A69" s="225"/>
      <c r="B69" s="575"/>
      <c r="C69" s="783" t="s">
        <v>333</v>
      </c>
      <c r="D69" s="783"/>
      <c r="E69" s="783"/>
      <c r="F69" s="783"/>
      <c r="G69" s="783"/>
      <c r="H69" s="783"/>
      <c r="I69" s="783"/>
      <c r="J69" s="783"/>
      <c r="K69" s="545"/>
      <c r="M69" s="364"/>
      <c r="N69" s="365"/>
      <c r="O69" s="365"/>
    </row>
    <row r="70" spans="1:15" ht="9.9499999999999993" customHeight="1">
      <c r="A70" s="225"/>
      <c r="B70" s="543"/>
      <c r="C70" s="544"/>
      <c r="D70" s="792"/>
      <c r="E70" s="792"/>
      <c r="F70" s="792"/>
      <c r="G70" s="792"/>
      <c r="H70" s="792"/>
      <c r="I70" s="792"/>
      <c r="J70" s="792"/>
      <c r="K70" s="545"/>
      <c r="M70" s="364"/>
      <c r="N70" s="365"/>
      <c r="O70" s="365"/>
    </row>
    <row r="71" spans="1:15" ht="15.95" customHeight="1">
      <c r="A71" s="225"/>
      <c r="B71" s="576"/>
      <c r="C71" s="577"/>
      <c r="D71" s="577"/>
      <c r="E71" s="577"/>
      <c r="F71" s="577"/>
      <c r="G71" s="577"/>
      <c r="H71" s="577"/>
      <c r="I71" s="577"/>
      <c r="J71" s="577"/>
      <c r="K71" s="557"/>
      <c r="M71" s="364"/>
      <c r="N71" s="365"/>
      <c r="O71" s="365"/>
    </row>
    <row r="72" spans="1:15" ht="27" customHeight="1">
      <c r="A72" s="225"/>
      <c r="B72" s="578"/>
      <c r="C72" s="778" t="s">
        <v>323</v>
      </c>
      <c r="D72" s="778"/>
      <c r="E72" s="549"/>
      <c r="F72" s="223"/>
      <c r="G72" s="223"/>
      <c r="H72" s="225"/>
      <c r="I72" s="550" t="s">
        <v>324</v>
      </c>
      <c r="J72" s="579"/>
      <c r="K72" s="547"/>
      <c r="M72" s="364"/>
      <c r="N72" s="365"/>
      <c r="O72" s="365"/>
    </row>
    <row r="73" spans="1:15" ht="5.0999999999999996" customHeight="1">
      <c r="A73" s="225"/>
      <c r="B73" s="553"/>
      <c r="C73" s="772"/>
      <c r="D73" s="772"/>
      <c r="E73" s="772"/>
      <c r="F73" s="772"/>
      <c r="G73" s="225"/>
      <c r="H73" s="225"/>
      <c r="I73" s="772"/>
      <c r="J73" s="772"/>
      <c r="K73" s="555"/>
      <c r="M73" s="364"/>
      <c r="N73" s="365"/>
      <c r="O73" s="365"/>
    </row>
    <row r="74" spans="1:15" ht="5.0999999999999996" customHeight="1" thickBot="1">
      <c r="A74" s="225"/>
      <c r="B74" s="553"/>
      <c r="C74" s="580"/>
      <c r="D74" s="581"/>
      <c r="E74" s="582"/>
      <c r="F74" s="225"/>
      <c r="G74" s="225"/>
      <c r="H74" s="583"/>
      <c r="I74" s="583"/>
      <c r="J74" s="584"/>
      <c r="K74" s="555"/>
      <c r="M74" s="364"/>
      <c r="N74" s="365"/>
      <c r="O74" s="365"/>
    </row>
    <row r="75" spans="1:15" ht="33" customHeight="1" thickBot="1">
      <c r="A75" s="225"/>
      <c r="B75" s="553"/>
      <c r="C75" s="556" t="s">
        <v>200</v>
      </c>
      <c r="D75" s="779"/>
      <c r="E75" s="780"/>
      <c r="F75" s="781"/>
      <c r="G75" s="225"/>
      <c r="H75" s="225"/>
      <c r="I75" s="357"/>
      <c r="J75" s="330"/>
      <c r="K75" s="557"/>
      <c r="M75" s="364"/>
      <c r="N75" s="365"/>
      <c r="O75" s="365"/>
    </row>
    <row r="76" spans="1:15" ht="11.25" customHeight="1" thickBot="1">
      <c r="A76" s="225"/>
      <c r="B76" s="553"/>
      <c r="C76" s="556"/>
      <c r="D76" s="556"/>
      <c r="E76" s="558"/>
      <c r="F76" s="225"/>
      <c r="G76" s="225"/>
      <c r="H76" s="225"/>
      <c r="I76" s="367"/>
      <c r="J76" s="330"/>
      <c r="K76" s="557"/>
      <c r="M76" s="364"/>
      <c r="N76" s="365"/>
      <c r="O76" s="365"/>
    </row>
    <row r="77" spans="1:15" ht="33" customHeight="1" thickBot="1">
      <c r="A77" s="225"/>
      <c r="B77" s="553"/>
      <c r="C77" s="556" t="s">
        <v>223</v>
      </c>
      <c r="D77" s="779"/>
      <c r="E77" s="780"/>
      <c r="F77" s="781"/>
      <c r="G77" s="225"/>
      <c r="H77" s="225"/>
      <c r="I77" s="357"/>
      <c r="J77" s="330"/>
      <c r="K77" s="557"/>
      <c r="M77" s="364"/>
      <c r="N77" s="365"/>
      <c r="O77" s="365"/>
    </row>
    <row r="78" spans="1:15" ht="12" customHeight="1" thickBot="1">
      <c r="A78" s="225"/>
      <c r="B78" s="553"/>
      <c r="C78" s="556"/>
      <c r="D78" s="556"/>
      <c r="E78" s="558"/>
      <c r="F78" s="225"/>
      <c r="G78" s="225"/>
      <c r="H78" s="225"/>
      <c r="I78" s="368"/>
      <c r="J78" s="330"/>
      <c r="K78" s="557"/>
      <c r="M78" s="364"/>
      <c r="N78" s="365"/>
      <c r="O78" s="365"/>
    </row>
    <row r="79" spans="1:15" ht="33" customHeight="1" thickBot="1">
      <c r="A79" s="225"/>
      <c r="B79" s="553"/>
      <c r="C79" s="556" t="s">
        <v>233</v>
      </c>
      <c r="D79" s="779"/>
      <c r="E79" s="780"/>
      <c r="F79" s="781"/>
      <c r="G79" s="225"/>
      <c r="H79" s="225"/>
      <c r="I79" s="357"/>
      <c r="J79" s="330"/>
      <c r="K79" s="557"/>
      <c r="L79" s="225" t="str">
        <f>_xlfn.CONCAT(IF(ISBLANK(I75),"",TEXT(I75,"0%"))," ",D75," ",IF(ISBLANK(I77),"",TEXT(I77,"0%"))," ",D77," ",IF(ISBLANK(I79),"",TEXT(I79,"0%"))," ",D79)</f>
        <v xml:space="preserve">     </v>
      </c>
      <c r="M79" s="225" t="b">
        <f>AND(I81=100%,OR(ISTEXT(D75),ISTEXT(D77),ISTEXT(D79)))</f>
        <v>0</v>
      </c>
      <c r="N79" s="365"/>
      <c r="O79" s="365"/>
    </row>
    <row r="80" spans="1:15" ht="12.95" customHeight="1">
      <c r="A80" s="225"/>
      <c r="B80" s="553"/>
      <c r="C80" s="556"/>
      <c r="D80" s="560"/>
      <c r="E80" s="558"/>
      <c r="F80" s="225"/>
      <c r="G80" s="225"/>
      <c r="H80" s="225"/>
      <c r="I80" s="561"/>
      <c r="J80" s="330"/>
      <c r="K80" s="557"/>
      <c r="M80" s="364"/>
      <c r="N80" s="365"/>
      <c r="O80" s="365"/>
    </row>
    <row r="81" spans="1:35" ht="33.950000000000003" customHeight="1" thickBot="1">
      <c r="A81" s="225"/>
      <c r="B81" s="553"/>
      <c r="C81" s="556"/>
      <c r="D81" s="225"/>
      <c r="E81" s="550"/>
      <c r="F81" s="225"/>
      <c r="G81" s="782" t="s">
        <v>325</v>
      </c>
      <c r="H81" s="782"/>
      <c r="I81" s="228">
        <f>IF(ISNUMBER(I75),I75,0)+IF(ISNUMBER(I77),I77,0)+IF(ISNUMBER(I79),I79,0)</f>
        <v>0</v>
      </c>
      <c r="J81" s="330"/>
      <c r="K81" s="557"/>
      <c r="M81" s="364"/>
      <c r="N81" s="365"/>
      <c r="O81" s="365"/>
    </row>
    <row r="82" spans="1:35" ht="38.25" customHeight="1" thickBot="1">
      <c r="A82" s="225"/>
      <c r="B82" s="553"/>
      <c r="C82" s="556"/>
      <c r="D82" s="556"/>
      <c r="E82" s="558"/>
      <c r="F82" s="225"/>
      <c r="G82" s="225"/>
      <c r="H82" s="225"/>
      <c r="I82" s="565" t="s">
        <v>326</v>
      </c>
      <c r="J82" s="554"/>
      <c r="K82" s="557"/>
      <c r="M82" s="364"/>
      <c r="N82" s="365"/>
      <c r="O82" s="365"/>
    </row>
    <row r="83" spans="1:35" ht="33" customHeight="1" thickBot="1">
      <c r="A83" s="225"/>
      <c r="B83" s="553"/>
      <c r="C83" s="785" t="s">
        <v>327</v>
      </c>
      <c r="D83" s="785"/>
      <c r="E83" s="785"/>
      <c r="F83" s="785"/>
      <c r="G83" s="1"/>
      <c r="H83" s="225"/>
      <c r="I83" s="635"/>
      <c r="J83" s="554"/>
      <c r="K83" s="557"/>
      <c r="L83" s="225" t="str">
        <f>IF(ISBLANK(I83),"",_xlfn.CONCAT(I83, " condition"))</f>
        <v/>
      </c>
      <c r="M83" s="636" t="b">
        <f>ISTEXT(I83)</f>
        <v>0</v>
      </c>
      <c r="N83" s="365"/>
      <c r="O83" s="365"/>
    </row>
    <row r="84" spans="1:35" ht="17.25" customHeight="1" thickBot="1">
      <c r="A84" s="225"/>
      <c r="B84" s="566"/>
      <c r="C84" s="567"/>
      <c r="D84" s="567"/>
      <c r="E84" s="567"/>
      <c r="F84" s="567"/>
      <c r="G84" s="567"/>
      <c r="H84" s="567"/>
      <c r="I84" s="567"/>
      <c r="J84" s="567"/>
      <c r="K84" s="568"/>
      <c r="M84" s="364"/>
      <c r="N84" s="365"/>
      <c r="O84" s="365"/>
    </row>
    <row r="85" spans="1:35" ht="12.95" customHeight="1" thickBot="1">
      <c r="A85" s="225"/>
      <c r="B85" s="225"/>
      <c r="C85" s="225"/>
      <c r="D85" s="225"/>
      <c r="E85" s="225"/>
      <c r="F85" s="225"/>
      <c r="G85" s="225"/>
      <c r="H85" s="225"/>
      <c r="I85" s="225"/>
      <c r="J85" s="225"/>
      <c r="K85" s="225"/>
      <c r="M85" s="364"/>
      <c r="N85" s="365"/>
      <c r="O85" s="365"/>
    </row>
    <row r="86" spans="1:35" ht="9.9499999999999993" customHeight="1">
      <c r="A86" s="225"/>
      <c r="B86" s="600"/>
      <c r="C86" s="601"/>
      <c r="D86" s="601"/>
      <c r="E86" s="601"/>
      <c r="F86" s="601"/>
      <c r="G86" s="601"/>
      <c r="H86" s="601"/>
      <c r="I86" s="601"/>
      <c r="J86" s="601"/>
      <c r="K86" s="602"/>
      <c r="M86" s="364"/>
      <c r="N86" s="365"/>
      <c r="O86" s="365"/>
    </row>
    <row r="87" spans="1:35" ht="38.1" customHeight="1">
      <c r="A87" s="225"/>
      <c r="B87" s="603"/>
      <c r="C87" s="784" t="s">
        <v>334</v>
      </c>
      <c r="D87" s="784"/>
      <c r="E87" s="784"/>
      <c r="F87" s="784"/>
      <c r="G87" s="784"/>
      <c r="H87" s="784"/>
      <c r="I87" s="784"/>
      <c r="J87" s="784"/>
      <c r="K87" s="604"/>
      <c r="M87" s="364"/>
      <c r="N87" s="365"/>
      <c r="O87" s="365"/>
    </row>
    <row r="88" spans="1:35" ht="57.95" customHeight="1">
      <c r="A88" s="225"/>
      <c r="B88" s="605"/>
      <c r="C88" s="775" t="s">
        <v>335</v>
      </c>
      <c r="D88" s="775"/>
      <c r="E88" s="775"/>
      <c r="F88" s="775"/>
      <c r="G88" s="775"/>
      <c r="H88" s="775"/>
      <c r="I88" s="775"/>
      <c r="J88" s="775"/>
      <c r="K88" s="606"/>
      <c r="M88" s="364"/>
      <c r="N88" s="365"/>
      <c r="O88" s="365"/>
    </row>
    <row r="89" spans="1:35" ht="9.9499999999999993" customHeight="1">
      <c r="A89" s="225"/>
      <c r="B89" s="607"/>
      <c r="C89" s="608"/>
      <c r="D89" s="776"/>
      <c r="E89" s="776"/>
      <c r="F89" s="776"/>
      <c r="G89" s="776"/>
      <c r="H89" s="776"/>
      <c r="I89" s="776"/>
      <c r="J89" s="776"/>
      <c r="K89" s="606"/>
      <c r="M89" s="364"/>
      <c r="N89" s="365"/>
      <c r="O89" s="365"/>
    </row>
    <row r="90" spans="1:35" ht="15.95" customHeight="1">
      <c r="A90" s="225"/>
      <c r="B90" s="546"/>
      <c r="C90" s="225"/>
      <c r="D90" s="225"/>
      <c r="E90" s="225"/>
      <c r="F90" s="225"/>
      <c r="G90" s="225"/>
      <c r="H90" s="225"/>
      <c r="I90" s="225"/>
      <c r="J90" s="225"/>
      <c r="K90" s="557"/>
      <c r="M90" s="364"/>
      <c r="N90" s="365"/>
      <c r="O90" s="365"/>
    </row>
    <row r="91" spans="1:35" s="224" customFormat="1" ht="27" customHeight="1">
      <c r="A91" s="223"/>
      <c r="B91" s="548"/>
      <c r="C91" s="778" t="s">
        <v>323</v>
      </c>
      <c r="D91" s="778"/>
      <c r="E91" s="549"/>
      <c r="F91" s="223"/>
      <c r="G91" s="223"/>
      <c r="H91" s="223"/>
      <c r="I91" s="550" t="s">
        <v>324</v>
      </c>
      <c r="J91" s="549"/>
      <c r="K91" s="585"/>
      <c r="L91" s="225"/>
      <c r="M91" s="364"/>
      <c r="N91" s="365"/>
      <c r="O91" s="365"/>
      <c r="P91" s="225"/>
      <c r="Q91" s="225"/>
      <c r="R91" s="225"/>
      <c r="S91" s="223"/>
      <c r="T91" s="223"/>
      <c r="U91" s="223"/>
      <c r="V91" s="223"/>
      <c r="W91" s="223"/>
      <c r="X91" s="223"/>
      <c r="Y91" s="223"/>
      <c r="Z91" s="223"/>
      <c r="AA91" s="223"/>
      <c r="AB91" s="223"/>
      <c r="AC91" s="223"/>
      <c r="AD91" s="223"/>
      <c r="AE91" s="223"/>
      <c r="AF91" s="223"/>
      <c r="AG91" s="223"/>
      <c r="AH91" s="223"/>
      <c r="AI91" s="223"/>
    </row>
    <row r="92" spans="1:35" ht="5.0999999999999996" customHeight="1">
      <c r="A92" s="225"/>
      <c r="B92" s="553"/>
      <c r="C92" s="772"/>
      <c r="D92" s="772"/>
      <c r="E92" s="772"/>
      <c r="F92" s="772"/>
      <c r="G92" s="225"/>
      <c r="H92" s="225"/>
      <c r="I92" s="772"/>
      <c r="J92" s="772"/>
      <c r="K92" s="555"/>
      <c r="M92" s="364"/>
      <c r="N92" s="365"/>
      <c r="O92" s="365"/>
    </row>
    <row r="93" spans="1:35" ht="5.0999999999999996" customHeight="1" thickBot="1">
      <c r="A93" s="225"/>
      <c r="B93" s="553"/>
      <c r="C93" s="580"/>
      <c r="D93" s="581"/>
      <c r="E93" s="582"/>
      <c r="F93" s="225"/>
      <c r="G93" s="225"/>
      <c r="H93" s="225"/>
      <c r="I93" s="583"/>
      <c r="J93" s="583"/>
      <c r="K93" s="555"/>
      <c r="M93" s="364"/>
      <c r="N93" s="365"/>
      <c r="O93" s="365"/>
    </row>
    <row r="94" spans="1:35" ht="33" customHeight="1" thickBot="1">
      <c r="A94" s="225"/>
      <c r="B94" s="553"/>
      <c r="C94" s="556" t="s">
        <v>200</v>
      </c>
      <c r="D94" s="779"/>
      <c r="E94" s="780"/>
      <c r="F94" s="781"/>
      <c r="G94" s="225"/>
      <c r="H94" s="225"/>
      <c r="I94" s="357"/>
      <c r="J94" s="669"/>
      <c r="K94" s="557"/>
      <c r="M94" s="364"/>
      <c r="N94" s="365"/>
      <c r="O94" s="365"/>
    </row>
    <row r="95" spans="1:35" ht="11.25" customHeight="1" thickBot="1">
      <c r="A95" s="225"/>
      <c r="B95" s="553"/>
      <c r="C95" s="556"/>
      <c r="D95" s="556"/>
      <c r="E95" s="558"/>
      <c r="F95" s="225"/>
      <c r="G95" s="225"/>
      <c r="H95" s="225"/>
      <c r="I95" s="367"/>
      <c r="J95" s="331"/>
      <c r="K95" s="557"/>
      <c r="M95" s="364"/>
      <c r="N95" s="365"/>
      <c r="O95" s="365"/>
    </row>
    <row r="96" spans="1:35" ht="33" customHeight="1" thickBot="1">
      <c r="A96" s="225"/>
      <c r="B96" s="553"/>
      <c r="C96" s="556" t="s">
        <v>223</v>
      </c>
      <c r="D96" s="779"/>
      <c r="E96" s="780"/>
      <c r="F96" s="781"/>
      <c r="G96" s="225"/>
      <c r="H96" s="225"/>
      <c r="I96" s="357"/>
      <c r="J96" s="331"/>
      <c r="K96" s="557"/>
      <c r="M96" s="364"/>
      <c r="N96" s="365"/>
      <c r="O96" s="365"/>
    </row>
    <row r="97" spans="1:35" ht="12" customHeight="1" thickBot="1">
      <c r="A97" s="225"/>
      <c r="B97" s="553"/>
      <c r="C97" s="556"/>
      <c r="D97" s="556"/>
      <c r="E97" s="558"/>
      <c r="F97" s="225"/>
      <c r="G97" s="225"/>
      <c r="H97" s="225"/>
      <c r="I97" s="368"/>
      <c r="J97" s="331"/>
      <c r="K97" s="557"/>
      <c r="M97" s="364"/>
      <c r="N97" s="365"/>
      <c r="O97" s="365"/>
    </row>
    <row r="98" spans="1:35" ht="33" customHeight="1" thickBot="1">
      <c r="A98" s="225"/>
      <c r="B98" s="553"/>
      <c r="C98" s="556" t="s">
        <v>233</v>
      </c>
      <c r="D98" s="779"/>
      <c r="E98" s="780"/>
      <c r="F98" s="781"/>
      <c r="G98" s="225"/>
      <c r="H98" s="225"/>
      <c r="I98" s="357"/>
      <c r="J98" s="331"/>
      <c r="K98" s="557"/>
      <c r="L98" s="225" t="str">
        <f>_xlfn.CONCAT(IF(ISBLANK(I94),"",TEXT(I94,"0%"))," ",D94," ",IF(ISBLANK(I96),"",TEXT(I96,"0%"))," ",D96," ",IF(ISBLANK(I98),"",TEXT(I98,"0%"))," ",D98)</f>
        <v xml:space="preserve">     </v>
      </c>
      <c r="M98" s="225" t="b">
        <f>AND(I100=100%,OR(ISTEXT(D94),ISTEXT(D96),ISTEXT(D98)))</f>
        <v>0</v>
      </c>
      <c r="N98" s="365"/>
      <c r="O98" s="365"/>
    </row>
    <row r="99" spans="1:35" ht="18">
      <c r="A99" s="225"/>
      <c r="B99" s="553"/>
      <c r="C99" s="556"/>
      <c r="D99" s="560"/>
      <c r="E99" s="560"/>
      <c r="F99" s="225"/>
      <c r="G99" s="225"/>
      <c r="H99" s="225"/>
      <c r="I99" s="561"/>
      <c r="J99" s="560"/>
      <c r="K99" s="557"/>
      <c r="M99" s="364"/>
      <c r="N99" s="365"/>
      <c r="O99" s="365"/>
    </row>
    <row r="100" spans="1:35" ht="33.950000000000003" customHeight="1" thickBot="1">
      <c r="A100" s="225"/>
      <c r="B100" s="553"/>
      <c r="C100" s="556"/>
      <c r="D100" s="225"/>
      <c r="E100" s="676"/>
      <c r="F100" s="225"/>
      <c r="G100" s="790" t="s">
        <v>325</v>
      </c>
      <c r="H100" s="790"/>
      <c r="I100" s="228">
        <f>IF(ISNUMBER(I94),I94,0)+IF(ISNUMBER(I96),I96,0)+IF(ISNUMBER(I98),I98,0)</f>
        <v>0</v>
      </c>
      <c r="J100" s="676"/>
      <c r="K100" s="557"/>
      <c r="M100" s="364"/>
      <c r="N100" s="365"/>
      <c r="O100" s="365"/>
    </row>
    <row r="101" spans="1:35" s="224" customFormat="1" ht="24.95" customHeight="1" thickBot="1">
      <c r="A101" s="223"/>
      <c r="B101" s="586"/>
      <c r="C101" s="587"/>
      <c r="D101" s="587"/>
      <c r="E101" s="558"/>
      <c r="F101" s="223"/>
      <c r="G101" s="223"/>
      <c r="H101" s="223"/>
      <c r="I101" s="588" t="s">
        <v>326</v>
      </c>
      <c r="J101" s="589"/>
      <c r="K101" s="590"/>
      <c r="L101" s="225"/>
      <c r="M101" s="364"/>
      <c r="N101" s="365"/>
      <c r="O101" s="365"/>
      <c r="P101" s="225"/>
      <c r="Q101" s="225"/>
      <c r="R101" s="225"/>
      <c r="S101" s="223"/>
      <c r="T101" s="223"/>
      <c r="U101" s="223"/>
      <c r="V101" s="223"/>
      <c r="W101" s="223"/>
      <c r="X101" s="223"/>
      <c r="Y101" s="223"/>
      <c r="Z101" s="223"/>
      <c r="AA101" s="223"/>
      <c r="AB101" s="223"/>
      <c r="AC101" s="223"/>
      <c r="AD101" s="223"/>
      <c r="AE101" s="223"/>
      <c r="AF101" s="223"/>
      <c r="AG101" s="223"/>
      <c r="AH101" s="223"/>
      <c r="AI101" s="223"/>
    </row>
    <row r="102" spans="1:35" ht="39" customHeight="1" thickBot="1">
      <c r="A102" s="225"/>
      <c r="B102" s="553"/>
      <c r="C102" s="785" t="s">
        <v>327</v>
      </c>
      <c r="D102" s="785"/>
      <c r="E102" s="785"/>
      <c r="F102" s="785"/>
      <c r="G102" s="1"/>
      <c r="H102" s="225"/>
      <c r="I102" s="635"/>
      <c r="J102" s="554"/>
      <c r="K102" s="557"/>
      <c r="L102" s="225" t="str">
        <f>IF(ISBLANK(I102),"",_xlfn.CONCAT(I102, " condition"))</f>
        <v/>
      </c>
      <c r="M102" s="636" t="b">
        <f>ISTEXT(I102)</f>
        <v>0</v>
      </c>
      <c r="N102" s="365"/>
      <c r="O102" s="365"/>
    </row>
    <row r="103" spans="1:35" ht="17.25" customHeight="1" thickBot="1">
      <c r="A103" s="225"/>
      <c r="B103" s="566"/>
      <c r="C103" s="567"/>
      <c r="D103" s="567"/>
      <c r="E103" s="567"/>
      <c r="F103" s="567"/>
      <c r="G103" s="567"/>
      <c r="H103" s="567"/>
      <c r="I103" s="567"/>
      <c r="J103" s="567"/>
      <c r="K103" s="568"/>
      <c r="M103" s="364"/>
      <c r="N103" s="365"/>
      <c r="O103" s="365"/>
    </row>
    <row r="104" spans="1:35" ht="17.25" customHeight="1" thickBot="1">
      <c r="A104" s="225"/>
      <c r="B104" s="225"/>
      <c r="C104" s="225"/>
      <c r="D104" s="225"/>
      <c r="E104" s="225"/>
      <c r="F104" s="225"/>
      <c r="G104" s="225"/>
      <c r="H104" s="225"/>
      <c r="I104" s="225"/>
      <c r="J104" s="225"/>
      <c r="K104" s="225"/>
      <c r="M104" s="364"/>
      <c r="N104" s="365"/>
      <c r="O104" s="365"/>
    </row>
    <row r="105" spans="1:35" ht="9.9499999999999993" customHeight="1">
      <c r="A105" s="225"/>
      <c r="B105" s="600"/>
      <c r="C105" s="601"/>
      <c r="D105" s="601"/>
      <c r="E105" s="601"/>
      <c r="F105" s="601"/>
      <c r="G105" s="601"/>
      <c r="H105" s="601"/>
      <c r="I105" s="601"/>
      <c r="J105" s="601"/>
      <c r="K105" s="602"/>
      <c r="M105" s="364"/>
      <c r="N105" s="365"/>
      <c r="O105" s="365"/>
    </row>
    <row r="106" spans="1:35" ht="38.1" customHeight="1">
      <c r="A106" s="225"/>
      <c r="B106" s="603"/>
      <c r="C106" s="784" t="s">
        <v>336</v>
      </c>
      <c r="D106" s="784"/>
      <c r="E106" s="784"/>
      <c r="F106" s="784"/>
      <c r="G106" s="784"/>
      <c r="H106" s="784"/>
      <c r="I106" s="784"/>
      <c r="J106" s="784"/>
      <c r="K106" s="604"/>
      <c r="M106" s="364"/>
      <c r="N106" s="365"/>
      <c r="O106" s="365"/>
    </row>
    <row r="107" spans="1:35" ht="59.1" customHeight="1">
      <c r="A107" s="225"/>
      <c r="B107" s="605"/>
      <c r="C107" s="775" t="s">
        <v>337</v>
      </c>
      <c r="D107" s="775"/>
      <c r="E107" s="775"/>
      <c r="F107" s="775"/>
      <c r="G107" s="775"/>
      <c r="H107" s="775"/>
      <c r="I107" s="775"/>
      <c r="J107" s="775"/>
      <c r="K107" s="606"/>
      <c r="M107" s="364"/>
      <c r="N107" s="365"/>
      <c r="O107" s="365"/>
    </row>
    <row r="108" spans="1:35" ht="9.9499999999999993" customHeight="1">
      <c r="A108" s="225"/>
      <c r="B108" s="607"/>
      <c r="C108" s="608"/>
      <c r="D108" s="776"/>
      <c r="E108" s="776"/>
      <c r="F108" s="776"/>
      <c r="G108" s="776"/>
      <c r="H108" s="776"/>
      <c r="I108" s="776"/>
      <c r="J108" s="776"/>
      <c r="K108" s="606"/>
      <c r="M108" s="364"/>
      <c r="N108" s="365"/>
      <c r="O108" s="365"/>
    </row>
    <row r="109" spans="1:35" ht="39.950000000000003" customHeight="1">
      <c r="A109" s="225"/>
      <c r="B109" s="591"/>
      <c r="C109" s="595" t="s">
        <v>338</v>
      </c>
      <c r="D109" s="595"/>
      <c r="E109" s="596"/>
      <c r="F109" s="596"/>
      <c r="G109" s="596"/>
      <c r="H109" s="596"/>
      <c r="I109" s="596"/>
      <c r="J109" s="596"/>
      <c r="K109" s="592"/>
      <c r="M109" s="364"/>
      <c r="N109" s="365"/>
      <c r="O109" s="365"/>
    </row>
    <row r="110" spans="1:35" s="358" customFormat="1" ht="9.9499999999999993" customHeight="1">
      <c r="A110" s="369"/>
      <c r="B110" s="597"/>
      <c r="C110" s="369"/>
      <c r="D110" s="369"/>
      <c r="E110" s="369"/>
      <c r="F110" s="369"/>
      <c r="G110" s="369"/>
      <c r="H110" s="369"/>
      <c r="I110" s="369"/>
      <c r="J110" s="369"/>
      <c r="K110" s="598"/>
      <c r="L110" s="225"/>
      <c r="M110" s="364"/>
      <c r="N110" s="365"/>
      <c r="O110" s="365"/>
      <c r="P110" s="225"/>
      <c r="Q110" s="225"/>
      <c r="R110" s="225"/>
      <c r="S110" s="369"/>
      <c r="T110" s="369"/>
      <c r="U110" s="369"/>
      <c r="V110" s="369"/>
      <c r="W110" s="369"/>
      <c r="X110" s="369"/>
      <c r="Y110" s="369"/>
      <c r="Z110" s="369"/>
      <c r="AA110" s="369"/>
      <c r="AB110" s="369"/>
      <c r="AC110" s="369"/>
      <c r="AD110" s="369"/>
      <c r="AE110" s="369"/>
      <c r="AF110" s="369"/>
      <c r="AG110" s="369"/>
      <c r="AH110" s="369"/>
      <c r="AI110" s="369"/>
    </row>
    <row r="111" spans="1:35" ht="27" customHeight="1">
      <c r="A111" s="225"/>
      <c r="B111" s="591"/>
      <c r="C111" s="778" t="s">
        <v>339</v>
      </c>
      <c r="D111" s="778"/>
      <c r="E111" s="549"/>
      <c r="F111" s="223"/>
      <c r="G111" s="223"/>
      <c r="H111" s="225"/>
      <c r="I111" s="550" t="s">
        <v>324</v>
      </c>
      <c r="J111" s="599"/>
      <c r="K111" s="592"/>
      <c r="M111" s="364"/>
      <c r="N111" s="365"/>
      <c r="O111" s="365"/>
    </row>
    <row r="112" spans="1:35" ht="9.9499999999999993" customHeight="1" thickBot="1">
      <c r="A112" s="225"/>
      <c r="B112" s="591"/>
      <c r="C112" s="772"/>
      <c r="D112" s="772"/>
      <c r="E112" s="772"/>
      <c r="F112" s="772"/>
      <c r="G112" s="225"/>
      <c r="H112" s="225"/>
      <c r="I112" s="772"/>
      <c r="J112" s="772"/>
      <c r="K112" s="592"/>
      <c r="M112" s="364"/>
      <c r="N112" s="365"/>
      <c r="O112" s="365"/>
    </row>
    <row r="113" spans="1:35" ht="33" customHeight="1" thickBot="1">
      <c r="A113" s="225"/>
      <c r="B113" s="591"/>
      <c r="C113" s="556" t="s">
        <v>200</v>
      </c>
      <c r="D113" s="786"/>
      <c r="E113" s="787"/>
      <c r="F113" s="788"/>
      <c r="G113" s="225"/>
      <c r="H113" s="225"/>
      <c r="I113" s="357"/>
      <c r="J113" s="669"/>
      <c r="K113" s="592"/>
      <c r="M113" s="364"/>
      <c r="N113" s="365"/>
      <c r="O113" s="365"/>
    </row>
    <row r="114" spans="1:35" ht="11.25" customHeight="1" thickBot="1">
      <c r="A114" s="225"/>
      <c r="B114" s="591"/>
      <c r="C114" s="556"/>
      <c r="D114" s="556"/>
      <c r="E114" s="558"/>
      <c r="F114" s="225"/>
      <c r="G114" s="225"/>
      <c r="H114" s="225"/>
      <c r="I114" s="367"/>
      <c r="J114" s="331"/>
      <c r="K114" s="592"/>
      <c r="M114" s="364"/>
      <c r="N114" s="365"/>
      <c r="O114" s="365"/>
    </row>
    <row r="115" spans="1:35" ht="33" customHeight="1" thickBot="1">
      <c r="A115" s="225"/>
      <c r="B115" s="591"/>
      <c r="C115" s="556" t="s">
        <v>223</v>
      </c>
      <c r="D115" s="786"/>
      <c r="E115" s="787"/>
      <c r="F115" s="788"/>
      <c r="G115" s="225"/>
      <c r="H115" s="225"/>
      <c r="I115" s="357"/>
      <c r="J115" s="331"/>
      <c r="K115" s="592"/>
      <c r="M115" s="364"/>
      <c r="N115" s="365"/>
      <c r="O115" s="365"/>
    </row>
    <row r="116" spans="1:35" ht="11.25" customHeight="1" thickBot="1">
      <c r="A116" s="225"/>
      <c r="B116" s="591"/>
      <c r="C116" s="556"/>
      <c r="D116" s="556"/>
      <c r="E116" s="558"/>
      <c r="F116" s="225"/>
      <c r="G116" s="225"/>
      <c r="H116" s="225"/>
      <c r="I116" s="368"/>
      <c r="J116" s="331"/>
      <c r="K116" s="592"/>
      <c r="M116" s="364"/>
      <c r="N116" s="365"/>
      <c r="O116" s="365"/>
    </row>
    <row r="117" spans="1:35" ht="33" customHeight="1" thickBot="1">
      <c r="A117" s="225"/>
      <c r="B117" s="591"/>
      <c r="C117" s="556" t="s">
        <v>233</v>
      </c>
      <c r="D117" s="786"/>
      <c r="E117" s="787"/>
      <c r="F117" s="788"/>
      <c r="G117" s="225"/>
      <c r="H117" s="225"/>
      <c r="I117" s="357"/>
      <c r="J117" s="331"/>
      <c r="K117" s="592"/>
      <c r="L117" s="225" t="str">
        <f>_xlfn.CONCAT(IF(ISBLANK(I113),"",TEXT(I113,"0%"))," ",D113," ",IF(ISBLANK(I115),"",TEXT(I115,"0%"))," ",D115," ",IF(ISBLANK(I117),"",TEXT(I117,"0%"))," ",,D117)</f>
        <v xml:space="preserve">     </v>
      </c>
      <c r="M117" s="225" t="b">
        <f>AND(I119=100%,OR(ISTEXT(D113),ISTEXT(D115),ISTEXT(D117)))</f>
        <v>0</v>
      </c>
      <c r="N117" s="365"/>
      <c r="O117" s="365"/>
    </row>
    <row r="118" spans="1:35" ht="18">
      <c r="A118" s="225"/>
      <c r="B118" s="591"/>
      <c r="C118" s="556"/>
      <c r="D118" s="593"/>
      <c r="E118" s="593"/>
      <c r="F118" s="225"/>
      <c r="G118" s="225"/>
      <c r="H118" s="225"/>
      <c r="I118" s="561"/>
      <c r="J118" s="593"/>
      <c r="K118" s="592"/>
      <c r="M118" s="364"/>
      <c r="N118" s="365"/>
      <c r="O118" s="365"/>
    </row>
    <row r="119" spans="1:35" ht="33.950000000000003" customHeight="1" thickBot="1">
      <c r="A119" s="225"/>
      <c r="B119" s="591"/>
      <c r="C119" s="556"/>
      <c r="D119" s="225"/>
      <c r="E119" s="675"/>
      <c r="F119" s="225"/>
      <c r="G119" s="789" t="s">
        <v>325</v>
      </c>
      <c r="H119" s="789"/>
      <c r="I119" s="228">
        <f>IF(ISNUMBER(I113),I113,0)+IF(ISNUMBER(I115),I115,0)+IF(ISNUMBER(I117),I117,0)</f>
        <v>0</v>
      </c>
      <c r="J119" s="675"/>
      <c r="K119" s="592"/>
      <c r="M119" s="364"/>
      <c r="N119" s="365"/>
      <c r="O119" s="365"/>
    </row>
    <row r="120" spans="1:35" ht="26.25" customHeight="1">
      <c r="A120" s="225"/>
      <c r="B120" s="591"/>
      <c r="C120" s="556"/>
      <c r="D120" s="556"/>
      <c r="E120" s="558"/>
      <c r="F120" s="669"/>
      <c r="G120" s="331"/>
      <c r="H120" s="594"/>
      <c r="I120" s="565" t="s">
        <v>326</v>
      </c>
      <c r="J120" s="330"/>
      <c r="K120" s="592"/>
      <c r="M120" s="364"/>
      <c r="N120" s="365"/>
      <c r="O120" s="365"/>
    </row>
    <row r="121" spans="1:35" ht="38.25" customHeight="1">
      <c r="A121" s="225"/>
      <c r="B121" s="591"/>
      <c r="C121" s="595" t="s">
        <v>340</v>
      </c>
      <c r="D121" s="595"/>
      <c r="E121" s="596"/>
      <c r="F121" s="596"/>
      <c r="G121" s="596"/>
      <c r="H121" s="596"/>
      <c r="I121" s="596"/>
      <c r="J121" s="596"/>
      <c r="K121" s="592"/>
      <c r="M121" s="364"/>
      <c r="N121" s="365"/>
      <c r="O121" s="365"/>
    </row>
    <row r="122" spans="1:35" s="358" customFormat="1" ht="6.95" customHeight="1">
      <c r="A122" s="369"/>
      <c r="B122" s="597"/>
      <c r="C122" s="369"/>
      <c r="D122" s="369"/>
      <c r="E122" s="369"/>
      <c r="F122" s="369"/>
      <c r="G122" s="369"/>
      <c r="H122" s="369"/>
      <c r="I122" s="369"/>
      <c r="J122" s="369"/>
      <c r="K122" s="598"/>
      <c r="L122" s="225"/>
      <c r="M122" s="364"/>
      <c r="N122" s="365"/>
      <c r="O122" s="365"/>
      <c r="P122" s="225"/>
      <c r="Q122" s="225"/>
      <c r="R122" s="225"/>
      <c r="S122" s="369"/>
      <c r="T122" s="369"/>
      <c r="U122" s="369"/>
      <c r="V122" s="369"/>
      <c r="W122" s="369"/>
      <c r="X122" s="369"/>
      <c r="Y122" s="369"/>
      <c r="Z122" s="369"/>
      <c r="AA122" s="369"/>
      <c r="AB122" s="369"/>
      <c r="AC122" s="369"/>
      <c r="AD122" s="369"/>
      <c r="AE122" s="369"/>
      <c r="AF122" s="369"/>
      <c r="AG122" s="369"/>
      <c r="AH122" s="369"/>
      <c r="AI122" s="369"/>
    </row>
    <row r="123" spans="1:35" ht="27" customHeight="1">
      <c r="A123" s="225"/>
      <c r="B123" s="591"/>
      <c r="C123" s="778" t="s">
        <v>341</v>
      </c>
      <c r="D123" s="778"/>
      <c r="E123" s="549"/>
      <c r="F123" s="223"/>
      <c r="G123" s="223"/>
      <c r="H123" s="225"/>
      <c r="I123" s="550" t="s">
        <v>342</v>
      </c>
      <c r="J123" s="599"/>
      <c r="K123" s="592"/>
      <c r="M123" s="364"/>
      <c r="N123" s="365"/>
      <c r="O123" s="365"/>
    </row>
    <row r="124" spans="1:35" ht="9.9499999999999993" customHeight="1" thickBot="1">
      <c r="A124" s="225"/>
      <c r="B124" s="591"/>
      <c r="C124" s="772"/>
      <c r="D124" s="772"/>
      <c r="E124" s="772"/>
      <c r="F124" s="772"/>
      <c r="G124" s="225"/>
      <c r="H124" s="225"/>
      <c r="I124" s="772"/>
      <c r="J124" s="772"/>
      <c r="K124" s="592"/>
      <c r="M124" s="364"/>
      <c r="N124" s="365"/>
      <c r="O124" s="365"/>
    </row>
    <row r="125" spans="1:35" ht="33" customHeight="1" thickBot="1">
      <c r="A125" s="225"/>
      <c r="B125" s="591"/>
      <c r="C125" s="556" t="s">
        <v>200</v>
      </c>
      <c r="D125" s="786"/>
      <c r="E125" s="787"/>
      <c r="F125" s="788"/>
      <c r="G125" s="225"/>
      <c r="H125" s="225"/>
      <c r="I125" s="357"/>
      <c r="J125" s="669"/>
      <c r="K125" s="592"/>
      <c r="M125" s="364"/>
      <c r="N125" s="365"/>
      <c r="O125" s="365"/>
    </row>
    <row r="126" spans="1:35" ht="11.25" customHeight="1" thickBot="1">
      <c r="A126" s="225"/>
      <c r="B126" s="591"/>
      <c r="C126" s="556"/>
      <c r="D126" s="556"/>
      <c r="E126" s="558"/>
      <c r="F126" s="225"/>
      <c r="G126" s="225"/>
      <c r="H126" s="225"/>
      <c r="I126" s="367"/>
      <c r="J126" s="331"/>
      <c r="K126" s="592"/>
      <c r="M126" s="364"/>
      <c r="N126" s="365"/>
      <c r="O126" s="365"/>
    </row>
    <row r="127" spans="1:35" ht="33" customHeight="1" thickBot="1">
      <c r="A127" s="225"/>
      <c r="B127" s="591"/>
      <c r="C127" s="556" t="s">
        <v>223</v>
      </c>
      <c r="D127" s="786"/>
      <c r="E127" s="787"/>
      <c r="F127" s="788"/>
      <c r="G127" s="225"/>
      <c r="H127" s="225"/>
      <c r="I127" s="357"/>
      <c r="J127" s="331"/>
      <c r="K127" s="592"/>
      <c r="M127" s="364"/>
      <c r="N127" s="365"/>
      <c r="O127" s="365"/>
    </row>
    <row r="128" spans="1:35" ht="11.25" customHeight="1" thickBot="1">
      <c r="A128" s="225"/>
      <c r="B128" s="591"/>
      <c r="C128" s="556"/>
      <c r="D128" s="556"/>
      <c r="E128" s="558"/>
      <c r="F128" s="225"/>
      <c r="G128" s="225"/>
      <c r="H128" s="225"/>
      <c r="I128" s="368"/>
      <c r="J128" s="331"/>
      <c r="K128" s="592"/>
      <c r="M128" s="364"/>
      <c r="N128" s="365"/>
      <c r="O128" s="365"/>
    </row>
    <row r="129" spans="1:26" ht="33" customHeight="1" thickBot="1">
      <c r="A129" s="225"/>
      <c r="B129" s="591"/>
      <c r="C129" s="556" t="s">
        <v>233</v>
      </c>
      <c r="D129" s="786"/>
      <c r="E129" s="787"/>
      <c r="F129" s="788"/>
      <c r="G129" s="225"/>
      <c r="H129" s="225"/>
      <c r="I129" s="357"/>
      <c r="J129" s="331"/>
      <c r="K129" s="592"/>
      <c r="L129" s="225" t="str">
        <f>_xlfn.CONCAT(IF(ISBLANK(I125),"",TEXT(I125,"0%"))," ",D125," ",IF(ISBLANK(I127),"",TEXT(I127,"0%"))," ",D127," ",IF(ISBLANK(I129),"",TEXT(I129,"0%"))," ",,D129)</f>
        <v xml:space="preserve">     </v>
      </c>
      <c r="M129" s="225" t="b">
        <f>AND(I131=100%,OR(ISTEXT(D125),ISTEXT(D127),ISTEXT(D129)))</f>
        <v>0</v>
      </c>
      <c r="N129" s="365"/>
      <c r="O129" s="365"/>
    </row>
    <row r="130" spans="1:26" ht="18">
      <c r="A130" s="225"/>
      <c r="B130" s="591"/>
      <c r="C130" s="556"/>
      <c r="D130" s="593"/>
      <c r="E130" s="593"/>
      <c r="F130" s="225"/>
      <c r="G130" s="225"/>
      <c r="H130" s="225"/>
      <c r="I130" s="561"/>
      <c r="J130" s="593"/>
      <c r="K130" s="592"/>
      <c r="M130" s="364"/>
      <c r="N130" s="365"/>
      <c r="O130" s="365"/>
    </row>
    <row r="131" spans="1:26" ht="33.950000000000003" customHeight="1" thickBot="1">
      <c r="A131" s="225"/>
      <c r="B131" s="591"/>
      <c r="C131" s="556"/>
      <c r="D131" s="225"/>
      <c r="E131" s="675"/>
      <c r="F131" s="225"/>
      <c r="G131" s="789" t="s">
        <v>325</v>
      </c>
      <c r="H131" s="789"/>
      <c r="I131" s="228">
        <f>IF(ISNUMBER(I125),I125,0)+IF(ISNUMBER(I127),I127,0)+IF(ISNUMBER(I129),I129,0)</f>
        <v>0</v>
      </c>
      <c r="J131" s="675"/>
      <c r="K131" s="592"/>
      <c r="M131" s="364"/>
      <c r="N131" s="365"/>
      <c r="O131" s="365"/>
    </row>
    <row r="132" spans="1:26" ht="38.25" customHeight="1">
      <c r="A132" s="225"/>
      <c r="B132" s="591"/>
      <c r="C132" s="556"/>
      <c r="D132" s="556"/>
      <c r="E132" s="558"/>
      <c r="F132" s="669"/>
      <c r="G132" s="331"/>
      <c r="H132" s="594"/>
      <c r="I132" s="565" t="s">
        <v>326</v>
      </c>
      <c r="J132" s="330"/>
      <c r="K132" s="592"/>
      <c r="M132" s="364"/>
      <c r="N132" s="365"/>
      <c r="O132" s="365"/>
      <c r="V132" s="396"/>
    </row>
    <row r="133" spans="1:26" ht="8.25" customHeight="1" thickBot="1">
      <c r="A133" s="225"/>
      <c r="B133" s="566"/>
      <c r="C133" s="567"/>
      <c r="D133" s="567"/>
      <c r="E133" s="567"/>
      <c r="F133" s="567"/>
      <c r="G133" s="567"/>
      <c r="H133" s="567"/>
      <c r="I133" s="567"/>
      <c r="J133" s="567"/>
      <c r="K133" s="568"/>
    </row>
    <row r="134" spans="1:26" ht="93" customHeight="1">
      <c r="A134" s="225"/>
      <c r="B134" s="225"/>
      <c r="C134" s="225"/>
      <c r="D134" s="225"/>
      <c r="E134" s="225"/>
      <c r="F134" s="225"/>
      <c r="G134" s="225"/>
      <c r="H134" s="225"/>
      <c r="I134" s="225"/>
      <c r="J134" s="225"/>
      <c r="K134" s="225"/>
    </row>
    <row r="135" spans="1:26">
      <c r="A135" s="225"/>
      <c r="B135" s="225"/>
      <c r="C135" s="225"/>
      <c r="D135" s="225"/>
      <c r="E135" s="225"/>
      <c r="F135" s="225"/>
      <c r="G135" s="225"/>
      <c r="H135" s="225"/>
      <c r="I135" s="225"/>
      <c r="J135" s="225"/>
      <c r="K135" s="225"/>
    </row>
    <row r="136" spans="1:26" ht="18" customHeight="1">
      <c r="A136" s="225"/>
      <c r="B136" s="225"/>
      <c r="C136" s="225"/>
      <c r="D136" s="225"/>
      <c r="E136" s="225"/>
      <c r="F136" s="225"/>
      <c r="G136" s="225"/>
      <c r="H136" s="225"/>
      <c r="I136" s="225"/>
      <c r="J136" s="225"/>
      <c r="K136" s="225"/>
      <c r="V136" s="371"/>
      <c r="W136" s="371"/>
      <c r="X136" s="371"/>
      <c r="Y136" s="371"/>
      <c r="Z136" s="371"/>
    </row>
    <row r="137" spans="1:26" ht="23.25" customHeight="1">
      <c r="A137" s="225"/>
      <c r="B137" s="225"/>
      <c r="C137" s="225"/>
      <c r="D137" s="225"/>
      <c r="E137" s="225"/>
      <c r="F137" s="225"/>
      <c r="G137" s="225"/>
      <c r="H137" s="225"/>
      <c r="I137" s="225"/>
      <c r="J137" s="225"/>
      <c r="K137" s="225"/>
    </row>
    <row r="138" spans="1:26">
      <c r="A138" s="225"/>
      <c r="B138" s="225"/>
      <c r="C138" s="225"/>
      <c r="D138" s="225"/>
      <c r="E138" s="225"/>
      <c r="F138" s="225"/>
      <c r="G138" s="225"/>
      <c r="H138" s="225"/>
      <c r="I138" s="225"/>
      <c r="J138" s="225"/>
      <c r="K138" s="225"/>
    </row>
    <row r="139" spans="1:26" hidden="1">
      <c r="A139" s="225"/>
      <c r="B139" s="225"/>
      <c r="C139" s="225"/>
      <c r="D139" s="225"/>
      <c r="E139" s="225"/>
      <c r="F139" s="225"/>
      <c r="G139" s="225"/>
      <c r="H139" s="225"/>
      <c r="I139" s="225"/>
      <c r="J139" s="225"/>
      <c r="K139" s="225"/>
    </row>
    <row r="140" spans="1:26" hidden="1">
      <c r="A140" s="225"/>
      <c r="B140" s="225"/>
      <c r="C140" s="225"/>
      <c r="D140" s="225"/>
      <c r="E140" s="225"/>
      <c r="F140" s="225"/>
      <c r="G140" s="225"/>
      <c r="H140" s="225"/>
      <c r="I140" s="225"/>
      <c r="J140" s="225"/>
      <c r="K140" s="225"/>
    </row>
    <row r="141" spans="1:26" hidden="1">
      <c r="A141" s="225"/>
      <c r="B141" s="225"/>
      <c r="C141" s="225"/>
      <c r="D141" s="225"/>
      <c r="E141" s="225"/>
      <c r="F141" s="225"/>
      <c r="G141" s="225"/>
      <c r="H141" s="225"/>
      <c r="I141" s="225"/>
      <c r="J141" s="225"/>
      <c r="K141" s="225"/>
    </row>
    <row r="142" spans="1:26" hidden="1">
      <c r="A142" s="225"/>
      <c r="B142" s="225"/>
      <c r="C142" s="225"/>
      <c r="D142" s="225"/>
      <c r="E142" s="225"/>
      <c r="F142" s="225"/>
      <c r="G142" s="225"/>
      <c r="H142" s="225"/>
      <c r="I142" s="225"/>
      <c r="J142" s="225"/>
      <c r="K142" s="225"/>
    </row>
    <row r="143" spans="1:26" ht="18" hidden="1">
      <c r="A143" s="225"/>
      <c r="B143" s="225"/>
      <c r="C143" s="225"/>
      <c r="D143" s="225"/>
      <c r="E143" s="225"/>
      <c r="F143" s="225"/>
      <c r="G143" s="225"/>
      <c r="H143" s="225"/>
      <c r="I143" s="225"/>
      <c r="J143" s="225"/>
      <c r="K143" s="225"/>
      <c r="V143" s="229" t="s">
        <v>343</v>
      </c>
      <c r="W143" s="229" t="s">
        <v>344</v>
      </c>
      <c r="X143" s="229"/>
      <c r="Y143" s="229"/>
    </row>
    <row r="144" spans="1:26" ht="18" hidden="1" customHeight="1">
      <c r="A144" s="225"/>
      <c r="B144" s="225"/>
      <c r="C144" s="225"/>
      <c r="D144" s="225"/>
      <c r="E144" s="225"/>
      <c r="F144" s="225"/>
      <c r="G144" s="225"/>
      <c r="H144" s="225"/>
      <c r="I144" s="225"/>
      <c r="J144" s="225"/>
      <c r="K144" s="225"/>
      <c r="V144" s="229"/>
      <c r="W144" s="374" t="s">
        <v>345</v>
      </c>
      <c r="X144" s="374" t="s">
        <v>346</v>
      </c>
      <c r="Y144" s="374" t="s">
        <v>347</v>
      </c>
    </row>
    <row r="145" spans="1:39" ht="18" hidden="1">
      <c r="A145" s="225"/>
      <c r="B145" s="225"/>
      <c r="C145" s="225"/>
      <c r="D145" s="225"/>
      <c r="E145" s="225"/>
      <c r="F145" s="225"/>
      <c r="G145" s="225"/>
      <c r="H145" s="225"/>
      <c r="I145" s="225"/>
      <c r="J145" s="225"/>
      <c r="K145" s="225"/>
      <c r="V145" s="379">
        <v>1</v>
      </c>
      <c r="W145" s="379">
        <f>IF((1-(IF(ISNUMBER('5.a Lighting Tab'!I$22),'5.a Lighting Tab'!I$22,0)+IF(ISNUMBER('5.a Lighting Tab'!I$24),'5.a Lighting Tab'!I$24,0)))&lt;'5.a Lighting Tab'!V145,"",'5.a Lighting Tab'!V145)</f>
        <v>1</v>
      </c>
      <c r="X145" s="379">
        <f>IF((1-(IF(ISNUMBER('5.a Lighting Tab'!I$20),'5.a Lighting Tab'!I$20,0)+IF(ISNUMBER('5.a Lighting Tab'!I$24),'5.a Lighting Tab'!I$24,0)))&lt;'5.a Lighting Tab'!V145,"",'5.a Lighting Tab'!V145)</f>
        <v>1</v>
      </c>
      <c r="Y145" s="379">
        <f>IF((1-(IF(ISNUMBER('5.a Lighting Tab'!I$20),'5.a Lighting Tab'!I$20,0)+IF(ISNUMBER('5.a Lighting Tab'!I$22),'5.a Lighting Tab'!I$22,0)))&lt;'5.a Lighting Tab'!V145,"",'5.a Lighting Tab'!V145)</f>
        <v>1</v>
      </c>
    </row>
    <row r="146" spans="1:39" ht="18" hidden="1">
      <c r="A146" s="225"/>
      <c r="B146" s="225"/>
      <c r="C146" s="225"/>
      <c r="D146" s="225"/>
      <c r="E146" s="225"/>
      <c r="F146" s="372"/>
      <c r="G146" s="372"/>
      <c r="H146" s="372"/>
      <c r="I146" s="372"/>
      <c r="J146" s="372"/>
      <c r="K146" s="225"/>
      <c r="V146" s="379">
        <v>0.75</v>
      </c>
      <c r="W146" s="379">
        <f>IF((1-(IF(ISNUMBER('5.a Lighting Tab'!I$22),'5.a Lighting Tab'!I$22,0)+IF(ISNUMBER('5.a Lighting Tab'!I$24),'5.a Lighting Tab'!I$24,0)))&lt;'5.a Lighting Tab'!V146,"",'5.a Lighting Tab'!V146)</f>
        <v>0.75</v>
      </c>
      <c r="X146" s="379">
        <f>IF((1-(IF(ISNUMBER('5.a Lighting Tab'!I$20),'5.a Lighting Tab'!I$20,0)+IF(ISNUMBER('5.a Lighting Tab'!I$24),'5.a Lighting Tab'!I$24,0)))&lt;'5.a Lighting Tab'!V146,"",'5.a Lighting Tab'!V146)</f>
        <v>0.75</v>
      </c>
      <c r="Y146" s="379">
        <f>IF((1-(IF(ISNUMBER('5.a Lighting Tab'!I$20),'5.a Lighting Tab'!I$20,0)+IF(ISNUMBER('5.a Lighting Tab'!I$22),'5.a Lighting Tab'!I$22,0)))&lt;'5.a Lighting Tab'!V146,"",'5.a Lighting Tab'!V146)</f>
        <v>0.75</v>
      </c>
    </row>
    <row r="147" spans="1:39" ht="15.95" hidden="1" customHeight="1">
      <c r="A147" s="225"/>
      <c r="B147" s="225"/>
      <c r="C147" s="225"/>
      <c r="D147" s="225"/>
      <c r="E147" s="372"/>
      <c r="F147" s="372"/>
      <c r="G147" s="372"/>
      <c r="H147" s="372"/>
      <c r="I147" s="372"/>
      <c r="J147" s="372"/>
      <c r="K147" s="372"/>
      <c r="Q147" s="791"/>
      <c r="R147" s="791"/>
      <c r="S147" s="791"/>
      <c r="T147" s="791"/>
      <c r="U147" s="791"/>
      <c r="V147" s="379">
        <v>0.5</v>
      </c>
      <c r="W147" s="379">
        <f>IF((1-(IF(ISNUMBER('5.a Lighting Tab'!I$22),'5.a Lighting Tab'!I$22,0)+IF(ISNUMBER('5.a Lighting Tab'!I$24),'5.a Lighting Tab'!I$24,0)))&lt;'5.a Lighting Tab'!V147,"",'5.a Lighting Tab'!V147)</f>
        <v>0.5</v>
      </c>
      <c r="X147" s="379">
        <f>IF((1-(IF(ISNUMBER('5.a Lighting Tab'!I$20),'5.a Lighting Tab'!I$20,0)+IF(ISNUMBER('5.a Lighting Tab'!I$24),'5.a Lighting Tab'!I$24,0)))&lt;'5.a Lighting Tab'!V147,"",'5.a Lighting Tab'!V147)</f>
        <v>0.5</v>
      </c>
      <c r="Y147" s="379">
        <f>IF((1-(IF(ISNUMBER('5.a Lighting Tab'!I$20),'5.a Lighting Tab'!I$20,0)+IF(ISNUMBER('5.a Lighting Tab'!I$22),'5.a Lighting Tab'!I$22,0)))&lt;'5.a Lighting Tab'!V147,"",'5.a Lighting Tab'!V147)</f>
        <v>0.5</v>
      </c>
      <c r="AA147" s="371"/>
      <c r="AB147" s="371"/>
      <c r="AC147" s="371"/>
      <c r="AD147" s="371"/>
      <c r="AE147" s="371"/>
      <c r="AF147" s="371"/>
      <c r="AG147" s="371"/>
      <c r="AH147" s="371"/>
      <c r="AI147" s="371"/>
      <c r="AJ147" s="359"/>
      <c r="AK147" s="359"/>
      <c r="AL147" s="359"/>
      <c r="AM147" s="359"/>
    </row>
    <row r="148" spans="1:39" ht="15.95" hidden="1" customHeight="1">
      <c r="A148" s="225"/>
      <c r="B148" s="225"/>
      <c r="C148" s="225"/>
      <c r="D148" s="225"/>
      <c r="E148" s="372"/>
      <c r="F148" s="372"/>
      <c r="G148" s="372"/>
      <c r="H148" s="372"/>
      <c r="I148" s="372"/>
      <c r="J148" s="372"/>
      <c r="K148" s="372"/>
      <c r="Q148" s="791"/>
      <c r="R148" s="791"/>
      <c r="S148" s="791"/>
      <c r="T148" s="791"/>
      <c r="U148" s="791"/>
      <c r="V148" s="379">
        <v>0.25</v>
      </c>
      <c r="W148" s="379">
        <f>IF((1-(IF(ISNUMBER('5.a Lighting Tab'!I$22),'5.a Lighting Tab'!I$22,0)+IF(ISNUMBER('5.a Lighting Tab'!I$24),'5.a Lighting Tab'!I$24,0)))&lt;'5.a Lighting Tab'!V148,"",'5.a Lighting Tab'!V148)</f>
        <v>0.25</v>
      </c>
      <c r="X148" s="379">
        <f>IF((1-(IF(ISNUMBER('5.a Lighting Tab'!I$20),'5.a Lighting Tab'!I$20,0)+IF(ISNUMBER('5.a Lighting Tab'!I$24),'5.a Lighting Tab'!I$24,0)))&lt;'5.a Lighting Tab'!V148,"",'5.a Lighting Tab'!V148)</f>
        <v>0.25</v>
      </c>
      <c r="Y148" s="379">
        <f>IF((1-(IF(ISNUMBER('5.a Lighting Tab'!I$20),'5.a Lighting Tab'!I$20,0)+IF(ISNUMBER('5.a Lighting Tab'!I$22),'5.a Lighting Tab'!I$22,0)))&lt;'5.a Lighting Tab'!V148,"",'5.a Lighting Tab'!V148)</f>
        <v>0.25</v>
      </c>
      <c r="AA148" s="371"/>
      <c r="AB148" s="371"/>
      <c r="AC148" s="371"/>
      <c r="AD148" s="371"/>
      <c r="AE148" s="371"/>
      <c r="AF148" s="371"/>
      <c r="AG148" s="371"/>
      <c r="AH148" s="371"/>
      <c r="AI148" s="371"/>
      <c r="AJ148" s="359"/>
      <c r="AK148" s="359"/>
      <c r="AL148" s="359"/>
      <c r="AM148" s="359"/>
    </row>
    <row r="149" spans="1:39" ht="18" hidden="1">
      <c r="A149" s="225"/>
      <c r="B149" s="225"/>
      <c r="C149" s="225"/>
      <c r="D149" s="225"/>
      <c r="E149" s="372"/>
      <c r="F149" s="372"/>
      <c r="G149" s="372"/>
      <c r="H149" s="372"/>
      <c r="I149" s="372"/>
      <c r="J149" s="372"/>
      <c r="K149" s="372"/>
      <c r="V149" s="379">
        <v>0</v>
      </c>
      <c r="W149" s="379">
        <f>IF((1-(IF(ISNUMBER('5.a Lighting Tab'!I$22),'5.a Lighting Tab'!I$22,0)+IF(ISNUMBER('5.a Lighting Tab'!I$24),'5.a Lighting Tab'!I$24,0)))&lt;'5.a Lighting Tab'!V149,"",'5.a Lighting Tab'!V149)</f>
        <v>0</v>
      </c>
      <c r="X149" s="379">
        <f>IF((1-(IF(ISNUMBER('5.a Lighting Tab'!I$20),'5.a Lighting Tab'!I$20,0)+IF(ISNUMBER('5.a Lighting Tab'!I$24),'5.a Lighting Tab'!I$24,0)))&lt;'5.a Lighting Tab'!V149,"",'5.a Lighting Tab'!V149)</f>
        <v>0</v>
      </c>
      <c r="Y149" s="379">
        <f>IF((1-(IF(ISNUMBER('5.a Lighting Tab'!I$20),'5.a Lighting Tab'!I$20,0)+IF(ISNUMBER('5.a Lighting Tab'!I$22),'5.a Lighting Tab'!I$22,0)))&lt;'5.a Lighting Tab'!V149,"",'5.a Lighting Tab'!V149)</f>
        <v>0</v>
      </c>
    </row>
    <row r="150" spans="1:39" hidden="1">
      <c r="A150" s="225"/>
      <c r="B150" s="225"/>
      <c r="C150" s="225"/>
      <c r="D150" s="225"/>
      <c r="E150" s="22"/>
      <c r="F150" s="22"/>
      <c r="G150" s="22"/>
      <c r="H150" s="22"/>
      <c r="I150" s="22"/>
      <c r="J150" s="22"/>
      <c r="K150" s="22"/>
    </row>
    <row r="151" spans="1:39" ht="24.95" hidden="1" customHeight="1">
      <c r="A151" s="225"/>
      <c r="B151" s="225"/>
      <c r="C151" s="225"/>
      <c r="D151" s="225"/>
      <c r="E151" s="22"/>
      <c r="F151" s="22"/>
      <c r="G151" s="22"/>
      <c r="H151" s="22"/>
      <c r="I151" s="22"/>
      <c r="J151" s="22"/>
      <c r="K151" s="22"/>
      <c r="S151" s="229"/>
      <c r="V151" s="229" t="s">
        <v>348</v>
      </c>
      <c r="W151" s="229" t="s">
        <v>344</v>
      </c>
      <c r="X151" s="229"/>
      <c r="Y151" s="229"/>
    </row>
    <row r="152" spans="1:39" ht="24.95" hidden="1">
      <c r="A152" s="225"/>
      <c r="B152" s="225"/>
      <c r="C152" s="225"/>
      <c r="D152" s="225"/>
      <c r="E152" s="225"/>
      <c r="F152" s="225"/>
      <c r="G152" s="225"/>
      <c r="H152" s="225"/>
      <c r="I152" s="225"/>
      <c r="J152" s="225"/>
      <c r="K152" s="225"/>
      <c r="M152" s="369"/>
      <c r="Q152" s="373" t="s">
        <v>349</v>
      </c>
      <c r="R152" s="373"/>
      <c r="S152" s="373"/>
      <c r="T152" s="373" t="s">
        <v>350</v>
      </c>
      <c r="V152" s="229"/>
      <c r="W152" s="374" t="s">
        <v>345</v>
      </c>
      <c r="X152" s="374" t="s">
        <v>346</v>
      </c>
      <c r="Y152" s="374" t="s">
        <v>347</v>
      </c>
    </row>
    <row r="153" spans="1:39" ht="18" hidden="1">
      <c r="A153" s="225"/>
      <c r="B153" s="225"/>
      <c r="C153" s="225"/>
      <c r="D153" s="225"/>
      <c r="E153" s="225"/>
      <c r="F153" s="225"/>
      <c r="G153" s="225"/>
      <c r="H153" s="225"/>
      <c r="I153" s="225"/>
      <c r="J153" s="225"/>
      <c r="K153" s="225"/>
      <c r="Q153" s="375" t="s">
        <v>351</v>
      </c>
      <c r="R153" s="376"/>
      <c r="S153" s="377"/>
      <c r="T153" s="378"/>
      <c r="V153" s="379">
        <v>1</v>
      </c>
      <c r="W153" s="379">
        <f>IF((1-(IF(ISNUMBER('5.a Lighting Tab'!I$40),'5.a Lighting Tab'!I$40,0)+IF(ISNUMBER('5.a Lighting Tab'!I$42),'5.a Lighting Tab'!I$42,0)))&lt;'5.a Lighting Tab'!V153,"",'5.a Lighting Tab'!V153)</f>
        <v>1</v>
      </c>
      <c r="X153" s="379">
        <f>IF((1-(IF(ISNUMBER('5.a Lighting Tab'!I$38),'5.a Lighting Tab'!I$38,0)+IF(ISNUMBER('5.a Lighting Tab'!I$42),'5.a Lighting Tab'!I$42,0)))&lt;'5.a Lighting Tab'!V153,"",'5.a Lighting Tab'!V153)</f>
        <v>1</v>
      </c>
      <c r="Y153" s="379">
        <f>IF((1-(IF(ISNUMBER('5.a Lighting Tab'!I$38),'5.a Lighting Tab'!I$38,0)+IF(ISNUMBER('5.a Lighting Tab'!I$40),'5.a Lighting Tab'!I$40,0)))&lt;'5.a Lighting Tab'!V153,"",'5.a Lighting Tab'!V153)</f>
        <v>1</v>
      </c>
    </row>
    <row r="154" spans="1:39" ht="18" hidden="1">
      <c r="A154" s="225"/>
      <c r="B154" s="225"/>
      <c r="C154" s="225"/>
      <c r="D154" s="225"/>
      <c r="E154" s="225"/>
      <c r="F154" s="225"/>
      <c r="G154" s="225"/>
      <c r="H154" s="225"/>
      <c r="I154" s="225"/>
      <c r="J154" s="225"/>
      <c r="K154" s="225"/>
      <c r="Q154" s="375" t="s">
        <v>352</v>
      </c>
      <c r="R154" s="380"/>
      <c r="S154" s="381"/>
      <c r="T154" s="378"/>
      <c r="V154" s="379">
        <v>0.75</v>
      </c>
      <c r="W154" s="379">
        <f>IF((1-(IF(ISNUMBER('5.a Lighting Tab'!I$40),'5.a Lighting Tab'!I$40,0)+IF(ISNUMBER('5.a Lighting Tab'!I$42),'5.a Lighting Tab'!I$42,0)))&lt;'5.a Lighting Tab'!V154,"",'5.a Lighting Tab'!V154)</f>
        <v>0.75</v>
      </c>
      <c r="X154" s="379">
        <f>IF((1-(IF(ISNUMBER('5.a Lighting Tab'!I$38),'5.a Lighting Tab'!I$38,0)+IF(ISNUMBER('5.a Lighting Tab'!I$42),'5.a Lighting Tab'!I$42,0)))&lt;'5.a Lighting Tab'!V154,"",'5.a Lighting Tab'!V154)</f>
        <v>0.75</v>
      </c>
      <c r="Y154" s="379">
        <f>IF((1-(IF(ISNUMBER('5.a Lighting Tab'!I$38),'5.a Lighting Tab'!I$38,0)+IF(ISNUMBER('5.a Lighting Tab'!I$40),'5.a Lighting Tab'!I$40,0)))&lt;'5.a Lighting Tab'!V154,"",'5.a Lighting Tab'!V154)</f>
        <v>0.75</v>
      </c>
    </row>
    <row r="155" spans="1:39" ht="18" hidden="1">
      <c r="A155" s="225"/>
      <c r="B155" s="225"/>
      <c r="C155" s="225"/>
      <c r="D155" s="225"/>
      <c r="E155" s="225"/>
      <c r="F155" s="225"/>
      <c r="G155" s="225"/>
      <c r="H155" s="225"/>
      <c r="I155" s="225"/>
      <c r="J155" s="225"/>
      <c r="K155" s="225"/>
      <c r="Q155" s="385" t="s">
        <v>353</v>
      </c>
      <c r="R155" s="376"/>
      <c r="S155" s="377"/>
      <c r="T155" s="382"/>
      <c r="V155" s="379">
        <v>0.5</v>
      </c>
      <c r="W155" s="379">
        <f>IF((1-(IF(ISNUMBER('5.a Lighting Tab'!I$40),'5.a Lighting Tab'!I$40,0)+IF(ISNUMBER('5.a Lighting Tab'!I$42),'5.a Lighting Tab'!I$42,0)))&lt;'5.a Lighting Tab'!V155,"",'5.a Lighting Tab'!V155)</f>
        <v>0.5</v>
      </c>
      <c r="X155" s="379">
        <f>IF((1-(IF(ISNUMBER('5.a Lighting Tab'!I$38),'5.a Lighting Tab'!I$38,0)+IF(ISNUMBER('5.a Lighting Tab'!I$42),'5.a Lighting Tab'!I$42,0)))&lt;'5.a Lighting Tab'!V155,"",'5.a Lighting Tab'!V155)</f>
        <v>0.5</v>
      </c>
      <c r="Y155" s="379">
        <f>IF((1-(IF(ISNUMBER('5.a Lighting Tab'!I$38),'5.a Lighting Tab'!I$38,0)+IF(ISNUMBER('5.a Lighting Tab'!I$40),'5.a Lighting Tab'!I$40,0)))&lt;'5.a Lighting Tab'!V155,"",'5.a Lighting Tab'!V155)</f>
        <v>0.5</v>
      </c>
    </row>
    <row r="156" spans="1:39" ht="18" hidden="1">
      <c r="A156" s="225"/>
      <c r="B156" s="225"/>
      <c r="C156" s="225"/>
      <c r="D156" s="225"/>
      <c r="E156" s="225"/>
      <c r="F156" s="225"/>
      <c r="G156" s="225"/>
      <c r="H156" s="225"/>
      <c r="I156" s="225"/>
      <c r="J156" s="225"/>
      <c r="K156" s="225"/>
      <c r="Q156" s="375" t="s">
        <v>354</v>
      </c>
      <c r="R156" s="383"/>
      <c r="S156" s="384"/>
      <c r="T156" s="378"/>
      <c r="V156" s="379">
        <v>0.25</v>
      </c>
      <c r="W156" s="379">
        <f>IF((1-(IF(ISNUMBER('5.a Lighting Tab'!I$40),'5.a Lighting Tab'!I$40,0)+IF(ISNUMBER('5.a Lighting Tab'!I$42),'5.a Lighting Tab'!I$42,0)))&lt;'5.a Lighting Tab'!V156,"",'5.a Lighting Tab'!V156)</f>
        <v>0.25</v>
      </c>
      <c r="X156" s="379">
        <f>IF((1-(IF(ISNUMBER('5.a Lighting Tab'!I$38),'5.a Lighting Tab'!I$38,0)+IF(ISNUMBER('5.a Lighting Tab'!I$42),'5.a Lighting Tab'!I$42,0)))&lt;'5.a Lighting Tab'!V156,"",'5.a Lighting Tab'!V156)</f>
        <v>0.25</v>
      </c>
      <c r="Y156" s="379">
        <f>IF((1-(IF(ISNUMBER('5.a Lighting Tab'!I$38),'5.a Lighting Tab'!I$38,0)+IF(ISNUMBER('5.a Lighting Tab'!I$40),'5.a Lighting Tab'!I$40,0)))&lt;'5.a Lighting Tab'!V156,"",'5.a Lighting Tab'!V156)</f>
        <v>0.25</v>
      </c>
    </row>
    <row r="157" spans="1:39" ht="18" hidden="1">
      <c r="A157" s="225"/>
      <c r="B157" s="225"/>
      <c r="C157" s="225"/>
      <c r="D157" s="225"/>
      <c r="E157" s="225"/>
      <c r="F157" s="225"/>
      <c r="G157" s="225"/>
      <c r="H157" s="225"/>
      <c r="I157" s="225"/>
      <c r="J157" s="225"/>
      <c r="K157" s="225"/>
      <c r="R157" s="229"/>
      <c r="S157" s="229"/>
      <c r="V157" s="379">
        <v>0</v>
      </c>
      <c r="W157" s="379">
        <f>IF((1-(IF(ISNUMBER('5.a Lighting Tab'!I$40),'5.a Lighting Tab'!I$40,0)+IF(ISNUMBER('5.a Lighting Tab'!I$42),'5.a Lighting Tab'!I$42,0)))&lt;'5.a Lighting Tab'!V157,"",'5.a Lighting Tab'!V157)</f>
        <v>0</v>
      </c>
      <c r="X157" s="379">
        <f>IF((1-(IF(ISNUMBER('5.a Lighting Tab'!I$38),'5.a Lighting Tab'!I$38,0)+IF(ISNUMBER('5.a Lighting Tab'!I$42),'5.a Lighting Tab'!I$42,0)))&lt;'5.a Lighting Tab'!V157,"",'5.a Lighting Tab'!V157)</f>
        <v>0</v>
      </c>
      <c r="Y157" s="379">
        <f>IF((1-(IF(ISNUMBER('5.a Lighting Tab'!I$38),'5.a Lighting Tab'!I$38,0)+IF(ISNUMBER('5.a Lighting Tab'!I$40),'5.a Lighting Tab'!I$40,0)))&lt;'5.a Lighting Tab'!V157,"",'5.a Lighting Tab'!V157)</f>
        <v>0</v>
      </c>
    </row>
    <row r="158" spans="1:39" ht="18" hidden="1">
      <c r="A158" s="225"/>
      <c r="B158" s="225"/>
      <c r="C158" s="225"/>
      <c r="D158" s="225"/>
      <c r="E158" s="225"/>
      <c r="F158" s="225"/>
      <c r="G158" s="225"/>
      <c r="H158" s="225"/>
      <c r="I158" s="225"/>
      <c r="J158" s="225"/>
      <c r="K158" s="225"/>
      <c r="S158" s="229"/>
      <c r="V158" s="229" t="s">
        <v>355</v>
      </c>
      <c r="W158" s="229" t="s">
        <v>344</v>
      </c>
      <c r="X158" s="229"/>
      <c r="Y158" s="229"/>
    </row>
    <row r="159" spans="1:39" ht="24.95" hidden="1">
      <c r="A159" s="225"/>
      <c r="B159" s="225"/>
      <c r="C159" s="225"/>
      <c r="D159" s="225"/>
      <c r="E159" s="225"/>
      <c r="F159" s="229"/>
      <c r="G159" s="225"/>
      <c r="H159" s="225"/>
      <c r="I159" s="225"/>
      <c r="J159" s="225"/>
      <c r="K159" s="225"/>
      <c r="M159" s="369" t="s">
        <v>356</v>
      </c>
      <c r="Q159" s="373" t="s">
        <v>349</v>
      </c>
      <c r="R159" s="373"/>
      <c r="S159" s="373"/>
      <c r="T159" s="373"/>
      <c r="V159" s="229"/>
      <c r="W159" s="374" t="s">
        <v>345</v>
      </c>
      <c r="X159" s="374" t="s">
        <v>346</v>
      </c>
      <c r="Y159" s="374" t="s">
        <v>347</v>
      </c>
    </row>
    <row r="160" spans="1:39" ht="18" hidden="1">
      <c r="A160" s="225"/>
      <c r="B160" s="225"/>
      <c r="C160" s="225"/>
      <c r="D160" s="225"/>
      <c r="E160" s="225"/>
      <c r="F160" s="229"/>
      <c r="G160" s="225"/>
      <c r="H160" s="225"/>
      <c r="I160" s="225"/>
      <c r="J160" s="225"/>
      <c r="K160" s="225"/>
      <c r="Q160" s="375" t="s">
        <v>357</v>
      </c>
      <c r="R160" s="380"/>
      <c r="S160" s="381"/>
      <c r="T160" s="378"/>
      <c r="V160" s="379">
        <v>1</v>
      </c>
      <c r="W160" s="379">
        <f>IF((1-(IF(ISNUMBER('5.a Lighting Tab'!I$58),'5.a Lighting Tab'!I$58,0)+IF(ISNUMBER('5.a Lighting Tab'!I$60),'5.a Lighting Tab'!I$60,0)))&lt;'5.a Lighting Tab'!V160,"",'5.a Lighting Tab'!V160)</f>
        <v>1</v>
      </c>
      <c r="X160" s="379">
        <f>IF((1-(IF(ISNUMBER('5.a Lighting Tab'!I$56),'5.a Lighting Tab'!I$56,0)+IF(ISNUMBER('5.a Lighting Tab'!I$60),'5.a Lighting Tab'!I$60,0)))&lt;'5.a Lighting Tab'!V160,"",'5.a Lighting Tab'!V160)</f>
        <v>1</v>
      </c>
      <c r="Y160" s="379">
        <f>IF((1-(IF(ISNUMBER('5.a Lighting Tab'!I$58),'5.a Lighting Tab'!I$58,0)+IF(ISNUMBER('5.a Lighting Tab'!I$56),'5.a Lighting Tab'!I$56,0)))&lt;'5.a Lighting Tab'!V160,"",'5.a Lighting Tab'!V160)</f>
        <v>1</v>
      </c>
    </row>
    <row r="161" spans="1:25" ht="18" hidden="1">
      <c r="A161" s="225"/>
      <c r="B161" s="225"/>
      <c r="C161" s="225"/>
      <c r="D161" s="225"/>
      <c r="E161" s="225"/>
      <c r="F161" s="229"/>
      <c r="G161" s="225"/>
      <c r="H161" s="225"/>
      <c r="I161" s="225"/>
      <c r="J161" s="225"/>
      <c r="K161" s="225"/>
      <c r="Q161" s="375" t="s">
        <v>358</v>
      </c>
      <c r="R161" s="380"/>
      <c r="S161" s="381"/>
      <c r="T161" s="378"/>
      <c r="V161" s="379">
        <v>0.75</v>
      </c>
      <c r="W161" s="379">
        <f>IF((1-(IF(ISNUMBER('5.a Lighting Tab'!I$58),'5.a Lighting Tab'!I$58,0)+IF(ISNUMBER('5.a Lighting Tab'!I$60),'5.a Lighting Tab'!I$60,0)))&lt;'5.a Lighting Tab'!V161,"",'5.a Lighting Tab'!V161)</f>
        <v>0.75</v>
      </c>
      <c r="X161" s="379">
        <f>IF((1-(IF(ISNUMBER('5.a Lighting Tab'!I$56),'5.a Lighting Tab'!I$56,0)+IF(ISNUMBER('5.a Lighting Tab'!I$60),'5.a Lighting Tab'!I$60,0)))&lt;'5.a Lighting Tab'!V161,"",'5.a Lighting Tab'!V161)</f>
        <v>0.75</v>
      </c>
      <c r="Y161" s="379">
        <f>IF((1-(IF(ISNUMBER('5.a Lighting Tab'!I$58),'5.a Lighting Tab'!I$58,0)+IF(ISNUMBER('5.a Lighting Tab'!I$56),'5.a Lighting Tab'!I$56,0)))&lt;'5.a Lighting Tab'!V161,"",'5.a Lighting Tab'!V161)</f>
        <v>0.75</v>
      </c>
    </row>
    <row r="162" spans="1:25" ht="18" hidden="1">
      <c r="A162" s="225"/>
      <c r="B162" s="225"/>
      <c r="C162" s="225"/>
      <c r="D162" s="225"/>
      <c r="E162" s="225"/>
      <c r="F162" s="229"/>
      <c r="G162" s="225"/>
      <c r="H162" s="225"/>
      <c r="I162" s="225"/>
      <c r="J162" s="225"/>
      <c r="K162" s="225"/>
      <c r="Q162" s="375" t="s">
        <v>352</v>
      </c>
      <c r="R162" s="376"/>
      <c r="S162" s="377"/>
      <c r="T162" s="378"/>
      <c r="V162" s="379">
        <v>0.5</v>
      </c>
      <c r="W162" s="379">
        <f>IF((1-(IF(ISNUMBER('5.a Lighting Tab'!I$58),'5.a Lighting Tab'!I$58,0)+IF(ISNUMBER('5.a Lighting Tab'!I$60),'5.a Lighting Tab'!I$60,0)))&lt;'5.a Lighting Tab'!V162,"",'5.a Lighting Tab'!V162)</f>
        <v>0.5</v>
      </c>
      <c r="X162" s="379">
        <f>IF((1-(IF(ISNUMBER('5.a Lighting Tab'!I$56),'5.a Lighting Tab'!I$56,0)+IF(ISNUMBER('5.a Lighting Tab'!I$60),'5.a Lighting Tab'!I$60,0)))&lt;'5.a Lighting Tab'!V162,"",'5.a Lighting Tab'!V162)</f>
        <v>0.5</v>
      </c>
      <c r="Y162" s="379">
        <f>IF((1-(IF(ISNUMBER('5.a Lighting Tab'!I$58),'5.a Lighting Tab'!I$58,0)+IF(ISNUMBER('5.a Lighting Tab'!I$56),'5.a Lighting Tab'!I$56,0)))&lt;'5.a Lighting Tab'!V162,"",'5.a Lighting Tab'!V162)</f>
        <v>0.5</v>
      </c>
    </row>
    <row r="163" spans="1:25" ht="18" hidden="1">
      <c r="A163" s="225"/>
      <c r="B163" s="225"/>
      <c r="C163" s="225"/>
      <c r="D163" s="225"/>
      <c r="E163" s="225"/>
      <c r="F163" s="229"/>
      <c r="G163" s="225"/>
      <c r="H163" s="225"/>
      <c r="I163" s="225"/>
      <c r="J163" s="225"/>
      <c r="K163" s="225"/>
      <c r="Q163" s="385" t="s">
        <v>353</v>
      </c>
      <c r="R163" s="380"/>
      <c r="S163" s="381"/>
      <c r="T163" s="378"/>
      <c r="V163" s="379">
        <v>0.25</v>
      </c>
      <c r="W163" s="379">
        <f>IF((1-(IF(ISNUMBER('5.a Lighting Tab'!I$58),'5.a Lighting Tab'!I$58,0)+IF(ISNUMBER('5.a Lighting Tab'!I$60),'5.a Lighting Tab'!I$60,0)))&lt;'5.a Lighting Tab'!V163,"",'5.a Lighting Tab'!V163)</f>
        <v>0.25</v>
      </c>
      <c r="X163" s="379">
        <f>IF((1-(IF(ISNUMBER('5.a Lighting Tab'!I$56),'5.a Lighting Tab'!I$56,0)+IF(ISNUMBER('5.a Lighting Tab'!I$60),'5.a Lighting Tab'!I$60,0)))&lt;'5.a Lighting Tab'!V163,"",'5.a Lighting Tab'!V163)</f>
        <v>0.25</v>
      </c>
      <c r="Y163" s="379">
        <f>IF((1-(IF(ISNUMBER('5.a Lighting Tab'!I$58),'5.a Lighting Tab'!I$58,0)+IF(ISNUMBER('5.a Lighting Tab'!I$56),'5.a Lighting Tab'!I$56,0)))&lt;'5.a Lighting Tab'!V163,"",'5.a Lighting Tab'!V163)</f>
        <v>0.25</v>
      </c>
    </row>
    <row r="164" spans="1:25" ht="18" hidden="1">
      <c r="A164" s="225"/>
      <c r="B164" s="225"/>
      <c r="C164" s="225"/>
      <c r="D164" s="225"/>
      <c r="E164" s="225"/>
      <c r="F164" s="229"/>
      <c r="G164" s="225"/>
      <c r="H164" s="225"/>
      <c r="I164" s="225"/>
      <c r="J164" s="225"/>
      <c r="K164" s="225"/>
      <c r="Q164" s="386" t="s">
        <v>351</v>
      </c>
      <c r="R164" s="387"/>
      <c r="S164" s="388"/>
      <c r="T164" s="382"/>
      <c r="V164" s="379">
        <v>0</v>
      </c>
      <c r="W164" s="379">
        <f>IF((1-(IF(ISNUMBER('5.a Lighting Tab'!I$58),'5.a Lighting Tab'!I$58,0)+IF(ISNUMBER('5.a Lighting Tab'!I$60),'5.a Lighting Tab'!I$60,0)))&lt;'5.a Lighting Tab'!V164,"",'5.a Lighting Tab'!V164)</f>
        <v>0</v>
      </c>
      <c r="X164" s="379">
        <f>IF((1-(IF(ISNUMBER('5.a Lighting Tab'!I$56),'5.a Lighting Tab'!I$56,0)+IF(ISNUMBER('5.a Lighting Tab'!I$60),'5.a Lighting Tab'!I$60,0)))&lt;'5.a Lighting Tab'!V164,"",'5.a Lighting Tab'!V164)</f>
        <v>0</v>
      </c>
      <c r="Y164" s="379">
        <f>IF((1-(IF(ISNUMBER('5.a Lighting Tab'!I$58),'5.a Lighting Tab'!I$58,0)+IF(ISNUMBER('5.a Lighting Tab'!I$56),'5.a Lighting Tab'!I$56,0)))&lt;'5.a Lighting Tab'!V164,"",'5.a Lighting Tab'!V164)</f>
        <v>0</v>
      </c>
    </row>
    <row r="165" spans="1:25" ht="18" hidden="1">
      <c r="A165" s="225"/>
      <c r="B165" s="225"/>
      <c r="C165" s="225"/>
      <c r="D165" s="225"/>
      <c r="E165" s="225"/>
      <c r="F165" s="229"/>
      <c r="G165" s="225"/>
      <c r="H165" s="225"/>
      <c r="I165" s="225"/>
      <c r="J165" s="225"/>
      <c r="K165" s="225"/>
      <c r="Q165" s="386" t="s">
        <v>359</v>
      </c>
      <c r="T165" s="409"/>
      <c r="V165" s="410"/>
      <c r="W165" s="410"/>
      <c r="X165" s="410"/>
      <c r="Y165" s="410"/>
    </row>
    <row r="166" spans="1:25" ht="24.95" hidden="1">
      <c r="A166" s="225"/>
      <c r="B166" s="225"/>
      <c r="C166" s="225"/>
      <c r="D166" s="225"/>
      <c r="E166" s="225"/>
      <c r="F166" s="229"/>
      <c r="G166" s="225"/>
      <c r="H166" s="225"/>
      <c r="I166" s="225"/>
      <c r="J166" s="225"/>
      <c r="K166" s="225"/>
      <c r="M166" s="369" t="s">
        <v>360</v>
      </c>
      <c r="Q166" s="373" t="s">
        <v>349</v>
      </c>
      <c r="R166" s="373"/>
      <c r="S166" s="373"/>
      <c r="T166" s="373"/>
      <c r="V166" s="229" t="s">
        <v>361</v>
      </c>
      <c r="W166" s="229" t="s">
        <v>344</v>
      </c>
      <c r="X166" s="229"/>
      <c r="Y166" s="229"/>
    </row>
    <row r="167" spans="1:25" ht="18" hidden="1">
      <c r="A167" s="225"/>
      <c r="B167" s="225"/>
      <c r="C167" s="225"/>
      <c r="D167" s="225"/>
      <c r="E167" s="225"/>
      <c r="F167" s="229"/>
      <c r="G167" s="225"/>
      <c r="H167" s="225"/>
      <c r="I167" s="225"/>
      <c r="J167" s="225"/>
      <c r="K167" s="225"/>
      <c r="Q167" s="375" t="s">
        <v>362</v>
      </c>
      <c r="R167" s="376"/>
      <c r="S167" s="377"/>
      <c r="T167" s="389"/>
      <c r="V167" s="229"/>
      <c r="W167" s="374" t="s">
        <v>345</v>
      </c>
      <c r="X167" s="374" t="s">
        <v>346</v>
      </c>
      <c r="Y167" s="374" t="s">
        <v>347</v>
      </c>
    </row>
    <row r="168" spans="1:25" ht="18" hidden="1">
      <c r="A168" s="225"/>
      <c r="B168" s="225"/>
      <c r="C168" s="225"/>
      <c r="D168" s="225"/>
      <c r="E168" s="225"/>
      <c r="F168" s="229"/>
      <c r="G168" s="225"/>
      <c r="H168" s="225"/>
      <c r="I168" s="225"/>
      <c r="J168" s="225"/>
      <c r="K168" s="225"/>
      <c r="Q168" s="375" t="s">
        <v>363</v>
      </c>
      <c r="R168" s="376"/>
      <c r="S168" s="377"/>
      <c r="T168" s="389"/>
      <c r="V168" s="379">
        <v>1</v>
      </c>
      <c r="W168" s="379">
        <f>IF((1-(IF(ISNUMBER('5.a Lighting Tab'!I$77),'5.a Lighting Tab'!I$77,0)+IF(ISNUMBER('5.a Lighting Tab'!I$79),'5.a Lighting Tab'!I$79,0)))&lt;'5.a Lighting Tab'!V168,"",'5.a Lighting Tab'!V168)</f>
        <v>1</v>
      </c>
      <c r="X168" s="379">
        <f>IF((1-(IF(ISNUMBER('5.a Lighting Tab'!I$75),'5.a Lighting Tab'!I$75,0)+IF(ISNUMBER('5.a Lighting Tab'!I$79),'5.a Lighting Tab'!I$79,0)))&lt;'5.a Lighting Tab'!V168,"",'5.a Lighting Tab'!V168)</f>
        <v>1</v>
      </c>
      <c r="Y168" s="379">
        <f>IF((1-(IF(ISNUMBER('5.a Lighting Tab'!I$77),'5.a Lighting Tab'!I$77,0)+IF(ISNUMBER('5.a Lighting Tab'!I$75),'5.a Lighting Tab'!I$75,0)))&lt;'5.a Lighting Tab'!V168,"",'5.a Lighting Tab'!V168)</f>
        <v>1</v>
      </c>
    </row>
    <row r="169" spans="1:25" ht="18" hidden="1">
      <c r="A169" s="225"/>
      <c r="B169" s="225"/>
      <c r="C169" s="225"/>
      <c r="D169" s="225"/>
      <c r="E169" s="225"/>
      <c r="F169" s="229"/>
      <c r="G169" s="225"/>
      <c r="H169" s="225"/>
      <c r="I169" s="225"/>
      <c r="J169" s="225"/>
      <c r="K169" s="225"/>
      <c r="Q169" s="375" t="s">
        <v>364</v>
      </c>
      <c r="R169" s="376"/>
      <c r="S169" s="377"/>
      <c r="T169" s="389"/>
      <c r="V169" s="379">
        <v>0.75</v>
      </c>
      <c r="W169" s="379">
        <f>IF((1-(IF(ISNUMBER('5.a Lighting Tab'!I$77),'5.a Lighting Tab'!I$77,0)+IF(ISNUMBER('5.a Lighting Tab'!I$79),'5.a Lighting Tab'!I$79,0)))&lt;'5.a Lighting Tab'!V169,"",'5.a Lighting Tab'!V169)</f>
        <v>0.75</v>
      </c>
      <c r="X169" s="379">
        <f>IF((1-(IF(ISNUMBER('5.a Lighting Tab'!I$75),'5.a Lighting Tab'!I$75,0)+IF(ISNUMBER('5.a Lighting Tab'!I$79),'5.a Lighting Tab'!I$79,0)))&lt;'5.a Lighting Tab'!V169,"",'5.a Lighting Tab'!V169)</f>
        <v>0.75</v>
      </c>
      <c r="Y169" s="379">
        <f>IF((1-(IF(ISNUMBER('5.a Lighting Tab'!I$77),'5.a Lighting Tab'!I$77,0)+IF(ISNUMBER('5.a Lighting Tab'!I$75),'5.a Lighting Tab'!I$75,0)))&lt;'5.a Lighting Tab'!V169,"",'5.a Lighting Tab'!V169)</f>
        <v>0.75</v>
      </c>
    </row>
    <row r="170" spans="1:25" ht="18" hidden="1">
      <c r="A170" s="225"/>
      <c r="B170" s="225"/>
      <c r="C170" s="225"/>
      <c r="D170" s="225"/>
      <c r="E170" s="225"/>
      <c r="F170" s="229"/>
      <c r="G170" s="225"/>
      <c r="H170" s="225"/>
      <c r="I170" s="225"/>
      <c r="J170" s="225"/>
      <c r="K170" s="225"/>
      <c r="Q170" s="375" t="s">
        <v>365</v>
      </c>
      <c r="R170" s="376"/>
      <c r="S170" s="377"/>
      <c r="T170" s="389"/>
      <c r="V170" s="379">
        <v>0.5</v>
      </c>
      <c r="W170" s="379">
        <f>IF((1-(IF(ISNUMBER('5.a Lighting Tab'!I$77),'5.a Lighting Tab'!I$77,0)+IF(ISNUMBER('5.a Lighting Tab'!I$79),'5.a Lighting Tab'!I$79,0)))&lt;'5.a Lighting Tab'!V170,"",'5.a Lighting Tab'!V170)</f>
        <v>0.5</v>
      </c>
      <c r="X170" s="379">
        <f>IF((1-(IF(ISNUMBER('5.a Lighting Tab'!I$75),'5.a Lighting Tab'!I$75,0)+IF(ISNUMBER('5.a Lighting Tab'!I$79),'5.a Lighting Tab'!I$79,0)))&lt;'5.a Lighting Tab'!V170,"",'5.a Lighting Tab'!V170)</f>
        <v>0.5</v>
      </c>
      <c r="Y170" s="379">
        <f>IF((1-(IF(ISNUMBER('5.a Lighting Tab'!I$77),'5.a Lighting Tab'!I$77,0)+IF(ISNUMBER('5.a Lighting Tab'!I$75),'5.a Lighting Tab'!I$75,0)))&lt;'5.a Lighting Tab'!V170,"",'5.a Lighting Tab'!V170)</f>
        <v>0.5</v>
      </c>
    </row>
    <row r="171" spans="1:25" ht="18" hidden="1">
      <c r="A171" s="225"/>
      <c r="B171" s="225"/>
      <c r="C171" s="225"/>
      <c r="D171" s="225"/>
      <c r="E171" s="225"/>
      <c r="F171" s="229"/>
      <c r="G171" s="225"/>
      <c r="H171" s="225"/>
      <c r="I171" s="225"/>
      <c r="J171" s="225"/>
      <c r="K171" s="225"/>
      <c r="Q171" s="375" t="s">
        <v>366</v>
      </c>
      <c r="R171" s="376"/>
      <c r="S171" s="377"/>
      <c r="T171" s="389"/>
      <c r="V171" s="379">
        <v>0.25</v>
      </c>
      <c r="W171" s="379">
        <f>IF((1-(IF(ISNUMBER('5.a Lighting Tab'!I$77),'5.a Lighting Tab'!I$77,0)+IF(ISNUMBER('5.a Lighting Tab'!I$79),'5.a Lighting Tab'!I$79,0)))&lt;'5.a Lighting Tab'!V171,"",'5.a Lighting Tab'!V171)</f>
        <v>0.25</v>
      </c>
      <c r="X171" s="379">
        <f>IF((1-(IF(ISNUMBER('5.a Lighting Tab'!I$75),'5.a Lighting Tab'!I$75,0)+IF(ISNUMBER('5.a Lighting Tab'!I$79),'5.a Lighting Tab'!I$79,0)))&lt;'5.a Lighting Tab'!V171,"",'5.a Lighting Tab'!V171)</f>
        <v>0.25</v>
      </c>
      <c r="Y171" s="379">
        <f>IF((1-(IF(ISNUMBER('5.a Lighting Tab'!I$77),'5.a Lighting Tab'!I$77,0)+IF(ISNUMBER('5.a Lighting Tab'!I$75),'5.a Lighting Tab'!I$75,0)))&lt;'5.a Lighting Tab'!V171,"",'5.a Lighting Tab'!V171)</f>
        <v>0.25</v>
      </c>
    </row>
    <row r="172" spans="1:25" ht="18" hidden="1">
      <c r="A172" s="225"/>
      <c r="B172" s="225"/>
      <c r="C172" s="225"/>
      <c r="D172" s="225"/>
      <c r="E172" s="225"/>
      <c r="F172" s="229"/>
      <c r="G172" s="225"/>
      <c r="H172" s="225"/>
      <c r="I172" s="225"/>
      <c r="J172" s="225"/>
      <c r="K172" s="225"/>
      <c r="Q172" s="390" t="s">
        <v>367</v>
      </c>
      <c r="R172" s="376"/>
      <c r="S172" s="377"/>
      <c r="T172" s="389"/>
      <c r="V172" s="379">
        <v>0</v>
      </c>
      <c r="W172" s="379">
        <f>IF((1-(IF(ISNUMBER('5.a Lighting Tab'!I$77),'5.a Lighting Tab'!I$77,0)+IF(ISNUMBER('5.a Lighting Tab'!I$79),'5.a Lighting Tab'!I$79,0)))&lt;'5.a Lighting Tab'!V172,"",'5.a Lighting Tab'!V172)</f>
        <v>0</v>
      </c>
      <c r="X172" s="379">
        <f>IF((1-(IF(ISNUMBER('5.a Lighting Tab'!I$75),'5.a Lighting Tab'!I$75,0)+IF(ISNUMBER('5.a Lighting Tab'!I$79),'5.a Lighting Tab'!I$79,0)))&lt;'5.a Lighting Tab'!V172,"",'5.a Lighting Tab'!V172)</f>
        <v>0</v>
      </c>
      <c r="Y172" s="379">
        <f>IF((1-(IF(ISNUMBER('5.a Lighting Tab'!I$77),'5.a Lighting Tab'!I$77,0)+IF(ISNUMBER('5.a Lighting Tab'!I$75),'5.a Lighting Tab'!I$75,0)))&lt;'5.a Lighting Tab'!V172,"",'5.a Lighting Tab'!V172)</f>
        <v>0</v>
      </c>
    </row>
    <row r="173" spans="1:25" ht="18" hidden="1">
      <c r="A173" s="225"/>
      <c r="B173" s="225"/>
      <c r="C173" s="225"/>
      <c r="D173" s="225"/>
      <c r="E173" s="225"/>
      <c r="F173" s="229"/>
      <c r="G173" s="225"/>
      <c r="H173" s="225"/>
      <c r="I173" s="225"/>
      <c r="J173" s="225"/>
      <c r="K173" s="225"/>
      <c r="Q173" s="375" t="s">
        <v>368</v>
      </c>
      <c r="R173" s="376"/>
      <c r="S173" s="377"/>
      <c r="T173" s="389"/>
      <c r="V173" s="229"/>
      <c r="W173" s="229"/>
      <c r="X173" s="229"/>
      <c r="Y173" s="229"/>
    </row>
    <row r="174" spans="1:25" ht="18" hidden="1">
      <c r="A174" s="225"/>
      <c r="B174" s="225"/>
      <c r="C174" s="225"/>
      <c r="D174" s="225"/>
      <c r="E174" s="225"/>
      <c r="F174" s="229"/>
      <c r="G174" s="225"/>
      <c r="H174" s="225"/>
      <c r="I174" s="225"/>
      <c r="J174" s="225"/>
      <c r="K174" s="225"/>
      <c r="Q174" s="375" t="s">
        <v>359</v>
      </c>
      <c r="R174" s="376"/>
      <c r="S174" s="377"/>
      <c r="T174" s="389"/>
      <c r="V174" s="229" t="s">
        <v>369</v>
      </c>
      <c r="W174" s="229" t="s">
        <v>344</v>
      </c>
      <c r="X174" s="229"/>
      <c r="Y174" s="229"/>
    </row>
    <row r="175" spans="1:25" ht="24.95" hidden="1">
      <c r="A175" s="225"/>
      <c r="B175" s="225"/>
      <c r="C175" s="225"/>
      <c r="D175" s="225"/>
      <c r="E175" s="225"/>
      <c r="F175" s="229"/>
      <c r="G175" s="225"/>
      <c r="H175" s="225"/>
      <c r="I175" s="225"/>
      <c r="J175" s="225"/>
      <c r="K175" s="225"/>
      <c r="M175" s="369" t="s">
        <v>370</v>
      </c>
      <c r="Q175" s="373" t="s">
        <v>349</v>
      </c>
      <c r="R175" s="373"/>
      <c r="S175" s="373"/>
      <c r="T175" s="373"/>
      <c r="V175" s="229"/>
      <c r="W175" s="374" t="s">
        <v>345</v>
      </c>
      <c r="X175" s="374" t="s">
        <v>346</v>
      </c>
      <c r="Y175" s="374" t="s">
        <v>347</v>
      </c>
    </row>
    <row r="176" spans="1:25" ht="18" hidden="1">
      <c r="A176" s="225"/>
      <c r="B176" s="225"/>
      <c r="C176" s="225"/>
      <c r="D176" s="225"/>
      <c r="E176" s="225"/>
      <c r="F176" s="229"/>
      <c r="G176" s="225"/>
      <c r="H176" s="225"/>
      <c r="I176" s="225"/>
      <c r="J176" s="225"/>
      <c r="K176" s="225"/>
      <c r="Q176" s="375" t="s">
        <v>351</v>
      </c>
      <c r="R176" s="376"/>
      <c r="S176" s="377"/>
      <c r="T176" s="391"/>
      <c r="V176" s="379">
        <v>1</v>
      </c>
      <c r="W176" s="379">
        <f>IF((1-(IF(ISNUMBER('5.a Lighting Tab'!I$96),'5.a Lighting Tab'!I$96,0)+IF(ISNUMBER('5.a Lighting Tab'!I$98),'5.a Lighting Tab'!I$98,0)))&lt;'5.a Lighting Tab'!V176,"",'5.a Lighting Tab'!V176)</f>
        <v>1</v>
      </c>
      <c r="X176" s="379">
        <f>IF((1-(IF(ISNUMBER('5.a Lighting Tab'!I$94),'5.a Lighting Tab'!I$94,0)+IF(ISNUMBER('5.a Lighting Tab'!I$98),'5.a Lighting Tab'!I$98,0)))&lt;'5.a Lighting Tab'!V176,"",'5.a Lighting Tab'!V176)</f>
        <v>1</v>
      </c>
      <c r="Y176" s="379">
        <f>IF((1-(IF(ISNUMBER('5.a Lighting Tab'!I$96),'5.a Lighting Tab'!I$96,0)+IF(ISNUMBER('5.a Lighting Tab'!I$94),'5.a Lighting Tab'!I$94,0)))&lt;'5.a Lighting Tab'!V176,"",'5.a Lighting Tab'!V176)</f>
        <v>1</v>
      </c>
    </row>
    <row r="177" spans="1:25" ht="18" hidden="1">
      <c r="A177" s="225"/>
      <c r="B177" s="225"/>
      <c r="C177" s="225"/>
      <c r="D177" s="225"/>
      <c r="E177" s="225"/>
      <c r="F177" s="229"/>
      <c r="G177" s="225"/>
      <c r="H177" s="225"/>
      <c r="I177" s="225"/>
      <c r="J177" s="225"/>
      <c r="K177" s="225"/>
      <c r="Q177" s="375" t="s">
        <v>352</v>
      </c>
      <c r="R177" s="376"/>
      <c r="S177" s="377"/>
      <c r="T177" s="392"/>
      <c r="V177" s="379">
        <v>0.75</v>
      </c>
      <c r="W177" s="379">
        <f>IF((1-(IF(ISNUMBER('5.a Lighting Tab'!I$96),'5.a Lighting Tab'!I$96,0)+IF(ISNUMBER('5.a Lighting Tab'!I$98),'5.a Lighting Tab'!I$98,0)))&lt;'5.a Lighting Tab'!V177,"",'5.a Lighting Tab'!V177)</f>
        <v>0.75</v>
      </c>
      <c r="X177" s="379">
        <f>IF((1-(IF(ISNUMBER('5.a Lighting Tab'!I$94),'5.a Lighting Tab'!I$94,0)+IF(ISNUMBER('5.a Lighting Tab'!I$98),'5.a Lighting Tab'!I$98,0)))&lt;'5.a Lighting Tab'!V177,"",'5.a Lighting Tab'!V177)</f>
        <v>0.75</v>
      </c>
      <c r="Y177" s="379">
        <f>IF((1-(IF(ISNUMBER('5.a Lighting Tab'!I$96),'5.a Lighting Tab'!I$96,0)+IF(ISNUMBER('5.a Lighting Tab'!I$94),'5.a Lighting Tab'!I$94,0)))&lt;'5.a Lighting Tab'!V177,"",'5.a Lighting Tab'!V177)</f>
        <v>0.75</v>
      </c>
    </row>
    <row r="178" spans="1:25" ht="18" hidden="1">
      <c r="A178" s="225"/>
      <c r="B178" s="225"/>
      <c r="C178" s="225"/>
      <c r="D178" s="225"/>
      <c r="E178" s="225"/>
      <c r="F178" s="229"/>
      <c r="G178" s="225"/>
      <c r="H178" s="225"/>
      <c r="I178" s="225"/>
      <c r="J178" s="225"/>
      <c r="K178" s="225"/>
      <c r="Q178" s="385" t="s">
        <v>353</v>
      </c>
      <c r="R178" s="376"/>
      <c r="S178" s="377"/>
      <c r="T178" s="392"/>
      <c r="V178" s="379">
        <v>0.5</v>
      </c>
      <c r="W178" s="379">
        <f>IF((1-(IF(ISNUMBER('5.a Lighting Tab'!I$96),'5.a Lighting Tab'!I$96,0)+IF(ISNUMBER('5.a Lighting Tab'!I$98),'5.a Lighting Tab'!I$98,0)))&lt;'5.a Lighting Tab'!V178,"",'5.a Lighting Tab'!V178)</f>
        <v>0.5</v>
      </c>
      <c r="X178" s="379">
        <f>IF((1-(IF(ISNUMBER('5.a Lighting Tab'!I$94),'5.a Lighting Tab'!I$94,0)+IF(ISNUMBER('5.a Lighting Tab'!I$98),'5.a Lighting Tab'!I$98,0)))&lt;'5.a Lighting Tab'!V178,"",'5.a Lighting Tab'!V178)</f>
        <v>0.5</v>
      </c>
      <c r="Y178" s="379">
        <f>IF((1-(IF(ISNUMBER('5.a Lighting Tab'!I$96),'5.a Lighting Tab'!I$96,0)+IF(ISNUMBER('5.a Lighting Tab'!I$94),'5.a Lighting Tab'!I$94,0)))&lt;'5.a Lighting Tab'!V178,"",'5.a Lighting Tab'!V178)</f>
        <v>0.5</v>
      </c>
    </row>
    <row r="179" spans="1:25" ht="18" hidden="1">
      <c r="A179" s="225"/>
      <c r="B179" s="225"/>
      <c r="C179" s="225"/>
      <c r="D179" s="225"/>
      <c r="E179" s="225"/>
      <c r="F179" s="229"/>
      <c r="G179" s="225"/>
      <c r="H179" s="225"/>
      <c r="I179" s="225"/>
      <c r="J179" s="225"/>
      <c r="K179" s="225"/>
      <c r="Q179" s="375" t="s">
        <v>354</v>
      </c>
      <c r="R179" s="376"/>
      <c r="S179" s="377"/>
      <c r="T179" s="393"/>
      <c r="V179" s="379">
        <v>0.25</v>
      </c>
      <c r="W179" s="379">
        <f>IF((1-(IF(ISNUMBER('5.a Lighting Tab'!I$96),'5.a Lighting Tab'!I$96,0)+IF(ISNUMBER('5.a Lighting Tab'!I$98),'5.a Lighting Tab'!I$98,0)))&lt;'5.a Lighting Tab'!V179,"",'5.a Lighting Tab'!V179)</f>
        <v>0.25</v>
      </c>
      <c r="X179" s="379">
        <f>IF((1-(IF(ISNUMBER('5.a Lighting Tab'!I$94),'5.a Lighting Tab'!I$94,0)+IF(ISNUMBER('5.a Lighting Tab'!I$98),'5.a Lighting Tab'!I$98,0)))&lt;'5.a Lighting Tab'!V179,"",'5.a Lighting Tab'!V179)</f>
        <v>0.25</v>
      </c>
      <c r="Y179" s="379">
        <f>IF((1-(IF(ISNUMBER('5.a Lighting Tab'!I$96),'5.a Lighting Tab'!I$96,0)+IF(ISNUMBER('5.a Lighting Tab'!I$94),'5.a Lighting Tab'!I$94,0)))&lt;'5.a Lighting Tab'!V179,"",'5.a Lighting Tab'!V179)</f>
        <v>0.25</v>
      </c>
    </row>
    <row r="180" spans="1:25" ht="18" hidden="1">
      <c r="A180" s="225"/>
      <c r="B180" s="225"/>
      <c r="C180" s="225"/>
      <c r="D180" s="229"/>
      <c r="E180" s="229"/>
      <c r="F180" s="229"/>
      <c r="G180" s="225"/>
      <c r="H180" s="225"/>
      <c r="I180" s="225"/>
      <c r="J180" s="225"/>
      <c r="K180" s="225"/>
      <c r="Q180" s="375" t="s">
        <v>358</v>
      </c>
      <c r="R180" s="376"/>
      <c r="S180" s="377"/>
      <c r="T180" s="389"/>
      <c r="V180" s="379">
        <v>0</v>
      </c>
      <c r="W180" s="379">
        <f>IF((1-(IF(ISNUMBER('5.a Lighting Tab'!I$96),'5.a Lighting Tab'!I$96,0)+IF(ISNUMBER('5.a Lighting Tab'!I$98),'5.a Lighting Tab'!I$98,0)))&lt;'5.a Lighting Tab'!V180,"",'5.a Lighting Tab'!V180)</f>
        <v>0</v>
      </c>
      <c r="X180" s="379">
        <f>IF((1-(IF(ISNUMBER('5.a Lighting Tab'!I$94),'5.a Lighting Tab'!I$94,0)+IF(ISNUMBER('5.a Lighting Tab'!I$98),'5.a Lighting Tab'!I$98,0)))&lt;'5.a Lighting Tab'!V180,"",'5.a Lighting Tab'!V180)</f>
        <v>0</v>
      </c>
      <c r="Y180" s="379">
        <f>IF((1-(IF(ISNUMBER('5.a Lighting Tab'!I$96),'5.a Lighting Tab'!I$96,0)+IF(ISNUMBER('5.a Lighting Tab'!I$94),'5.a Lighting Tab'!I$94,0)))&lt;'5.a Lighting Tab'!V180,"",'5.a Lighting Tab'!V180)</f>
        <v>0</v>
      </c>
    </row>
    <row r="181" spans="1:25" ht="18" hidden="1">
      <c r="A181" s="225"/>
      <c r="B181" s="225"/>
      <c r="C181" s="225"/>
      <c r="D181" s="229"/>
      <c r="E181" s="229"/>
      <c r="F181" s="229"/>
      <c r="G181" s="225"/>
      <c r="H181" s="225"/>
      <c r="I181" s="225"/>
      <c r="J181" s="225"/>
      <c r="K181" s="225"/>
      <c r="V181" s="229"/>
      <c r="W181" s="229"/>
      <c r="X181" s="229"/>
      <c r="Y181" s="229"/>
    </row>
    <row r="182" spans="1:25" ht="18" hidden="1">
      <c r="A182" s="225"/>
      <c r="B182" s="225"/>
      <c r="C182" s="225"/>
      <c r="D182" s="225"/>
      <c r="E182" s="225"/>
      <c r="F182" s="229"/>
      <c r="G182" s="225"/>
      <c r="H182" s="225"/>
      <c r="I182" s="225"/>
      <c r="J182" s="225"/>
      <c r="K182" s="225"/>
      <c r="T182" s="229"/>
      <c r="V182" s="229" t="s">
        <v>371</v>
      </c>
      <c r="W182" s="229" t="s">
        <v>344</v>
      </c>
      <c r="X182" s="229"/>
      <c r="Y182" s="229"/>
    </row>
    <row r="183" spans="1:25" ht="18" hidden="1">
      <c r="A183" s="225"/>
      <c r="B183" s="225"/>
      <c r="C183" s="225"/>
      <c r="D183" s="225"/>
      <c r="E183" s="225"/>
      <c r="F183" s="229"/>
      <c r="G183" s="225"/>
      <c r="H183" s="225"/>
      <c r="I183" s="225"/>
      <c r="J183" s="225"/>
      <c r="K183" s="225"/>
      <c r="Q183" s="373" t="s">
        <v>349</v>
      </c>
      <c r="R183" s="373"/>
      <c r="S183" s="373"/>
      <c r="T183" s="373"/>
      <c r="V183" s="229"/>
      <c r="W183" s="374" t="s">
        <v>345</v>
      </c>
      <c r="X183" s="374" t="s">
        <v>346</v>
      </c>
      <c r="Y183" s="374" t="s">
        <v>347</v>
      </c>
    </row>
    <row r="184" spans="1:25" ht="24.95" hidden="1">
      <c r="A184" s="225"/>
      <c r="B184" s="225"/>
      <c r="C184" s="225"/>
      <c r="D184" s="225"/>
      <c r="E184" s="225"/>
      <c r="F184" s="229"/>
      <c r="G184" s="225"/>
      <c r="H184" s="225"/>
      <c r="I184" s="225"/>
      <c r="J184" s="225"/>
      <c r="K184" s="225"/>
      <c r="M184" s="369" t="s">
        <v>372</v>
      </c>
      <c r="Q184" s="375" t="s">
        <v>362</v>
      </c>
      <c r="R184" s="376"/>
      <c r="S184" s="377"/>
      <c r="T184" s="389"/>
      <c r="V184" s="379">
        <v>1</v>
      </c>
      <c r="W184" s="379">
        <f>IF((1-(IF(ISNUMBER('5.a Lighting Tab'!I$115),'5.a Lighting Tab'!I$115,0)+IF(ISNUMBER('5.a Lighting Tab'!I$117),'5.a Lighting Tab'!I$117,0)))&lt;'5.a Lighting Tab'!V184,"",'5.a Lighting Tab'!V184)</f>
        <v>1</v>
      </c>
      <c r="X184" s="379">
        <f>IF((1-(IF(ISNUMBER('5.a Lighting Tab'!I$113),'5.a Lighting Tab'!I$113,0)+IF(ISNUMBER('5.a Lighting Tab'!I$117),'5.a Lighting Tab'!I$117,0)))&lt;'5.a Lighting Tab'!V184,"",'5.a Lighting Tab'!V184)</f>
        <v>1</v>
      </c>
      <c r="Y184" s="379">
        <f>IF((1-(IF(ISNUMBER('5.a Lighting Tab'!I$115),'5.a Lighting Tab'!I$115,0)+IF(ISNUMBER('5.a Lighting Tab'!I$113),'5.a Lighting Tab'!I$113,0)))&lt;'5.a Lighting Tab'!V184,"",'5.a Lighting Tab'!V184)</f>
        <v>1</v>
      </c>
    </row>
    <row r="185" spans="1:25" ht="18" hidden="1">
      <c r="A185" s="225"/>
      <c r="B185" s="225"/>
      <c r="C185" s="225"/>
      <c r="D185" s="225"/>
      <c r="E185" s="225"/>
      <c r="F185" s="229"/>
      <c r="G185" s="225"/>
      <c r="H185" s="225"/>
      <c r="I185" s="225"/>
      <c r="J185" s="225"/>
      <c r="K185" s="225"/>
      <c r="Q185" s="375" t="s">
        <v>363</v>
      </c>
      <c r="R185" s="376"/>
      <c r="S185" s="377"/>
      <c r="T185" s="389"/>
      <c r="V185" s="379">
        <v>0.75</v>
      </c>
      <c r="W185" s="379">
        <f>IF((1-(IF(ISNUMBER('5.a Lighting Tab'!I$115),'5.a Lighting Tab'!I$115,0)+IF(ISNUMBER('5.a Lighting Tab'!I$117),'5.a Lighting Tab'!I$117,0)))&lt;'5.a Lighting Tab'!V185,"",'5.a Lighting Tab'!V185)</f>
        <v>0.75</v>
      </c>
      <c r="X185" s="379">
        <f>IF((1-(IF(ISNUMBER('5.a Lighting Tab'!I$113),'5.a Lighting Tab'!I$113,0)+IF(ISNUMBER('5.a Lighting Tab'!I$117),'5.a Lighting Tab'!I$117,0)))&lt;'5.a Lighting Tab'!V185,"",'5.a Lighting Tab'!V185)</f>
        <v>0.75</v>
      </c>
      <c r="Y185" s="379">
        <f>IF((1-(IF(ISNUMBER('5.a Lighting Tab'!I$115),'5.a Lighting Tab'!I$115,0)+IF(ISNUMBER('5.a Lighting Tab'!I$113),'5.a Lighting Tab'!I$113,0)))&lt;'5.a Lighting Tab'!V185,"",'5.a Lighting Tab'!V185)</f>
        <v>0.75</v>
      </c>
    </row>
    <row r="186" spans="1:25" ht="18" hidden="1">
      <c r="A186" s="225"/>
      <c r="B186" s="225"/>
      <c r="C186" s="225"/>
      <c r="D186" s="225"/>
      <c r="E186" s="225"/>
      <c r="F186" s="229"/>
      <c r="G186" s="225"/>
      <c r="H186" s="225"/>
      <c r="I186" s="225"/>
      <c r="J186" s="225"/>
      <c r="K186" s="225"/>
      <c r="Q186" s="375" t="s">
        <v>364</v>
      </c>
      <c r="R186" s="376"/>
      <c r="S186" s="377"/>
      <c r="T186" s="389"/>
      <c r="V186" s="379">
        <v>0.5</v>
      </c>
      <c r="W186" s="379">
        <f>IF((1-(IF(ISNUMBER('5.a Lighting Tab'!I$115),'5.a Lighting Tab'!I$115,0)+IF(ISNUMBER('5.a Lighting Tab'!I$117),'5.a Lighting Tab'!I$117,0)))&lt;'5.a Lighting Tab'!V186,"",'5.a Lighting Tab'!V186)</f>
        <v>0.5</v>
      </c>
      <c r="X186" s="379">
        <f>IF((1-(IF(ISNUMBER('5.a Lighting Tab'!I$113),'5.a Lighting Tab'!I$113,0)+IF(ISNUMBER('5.a Lighting Tab'!I$117),'5.a Lighting Tab'!I$117,0)))&lt;'5.a Lighting Tab'!V186,"",'5.a Lighting Tab'!V186)</f>
        <v>0.5</v>
      </c>
      <c r="Y186" s="379">
        <f>IF((1-(IF(ISNUMBER('5.a Lighting Tab'!I$115),'5.a Lighting Tab'!I$115,0)+IF(ISNUMBER('5.a Lighting Tab'!I$113),'5.a Lighting Tab'!I$113,0)))&lt;'5.a Lighting Tab'!V186,"",'5.a Lighting Tab'!V186)</f>
        <v>0.5</v>
      </c>
    </row>
    <row r="187" spans="1:25" ht="18" hidden="1">
      <c r="A187" s="225"/>
      <c r="B187" s="225"/>
      <c r="C187" s="225"/>
      <c r="D187" s="225"/>
      <c r="E187" s="225"/>
      <c r="F187" s="229"/>
      <c r="G187" s="225"/>
      <c r="H187" s="225"/>
      <c r="I187" s="225"/>
      <c r="J187" s="225"/>
      <c r="K187" s="225"/>
      <c r="Q187" s="375" t="s">
        <v>365</v>
      </c>
      <c r="R187" s="376"/>
      <c r="S187" s="377"/>
      <c r="T187" s="389"/>
      <c r="V187" s="379">
        <v>0.25</v>
      </c>
      <c r="W187" s="379">
        <f>IF((1-(IF(ISNUMBER('5.a Lighting Tab'!I$115),'5.a Lighting Tab'!I$115,0)+IF(ISNUMBER('5.a Lighting Tab'!I$117),'5.a Lighting Tab'!I$117,0)))&lt;'5.a Lighting Tab'!V187,"",'5.a Lighting Tab'!V187)</f>
        <v>0.25</v>
      </c>
      <c r="X187" s="379">
        <f>IF((1-(IF(ISNUMBER('5.a Lighting Tab'!I$113),'5.a Lighting Tab'!I$113,0)+IF(ISNUMBER('5.a Lighting Tab'!I$117),'5.a Lighting Tab'!I$117,0)))&lt;'5.a Lighting Tab'!V187,"",'5.a Lighting Tab'!V187)</f>
        <v>0.25</v>
      </c>
      <c r="Y187" s="379">
        <f>IF((1-(IF(ISNUMBER('5.a Lighting Tab'!I$115),'5.a Lighting Tab'!I$115,0)+IF(ISNUMBER('5.a Lighting Tab'!I$113),'5.a Lighting Tab'!I$113,0)))&lt;'5.a Lighting Tab'!V187,"",'5.a Lighting Tab'!V187)</f>
        <v>0.25</v>
      </c>
    </row>
    <row r="188" spans="1:25" ht="18" hidden="1">
      <c r="A188" s="225"/>
      <c r="B188" s="225"/>
      <c r="C188" s="225"/>
      <c r="D188" s="225"/>
      <c r="E188" s="225"/>
      <c r="F188" s="229"/>
      <c r="G188" s="225"/>
      <c r="H188" s="225"/>
      <c r="I188" s="225"/>
      <c r="J188" s="225"/>
      <c r="K188" s="225"/>
      <c r="Q188" s="390" t="s">
        <v>367</v>
      </c>
      <c r="R188" s="376"/>
      <c r="S188" s="377"/>
      <c r="T188" s="389"/>
      <c r="V188" s="379">
        <v>0</v>
      </c>
      <c r="W188" s="379">
        <f>IF((1-(IF(ISNUMBER('5.a Lighting Tab'!I$115),'5.a Lighting Tab'!I$115,0)+IF(ISNUMBER('5.a Lighting Tab'!I$117),'5.a Lighting Tab'!I$117,0)))&lt;'5.a Lighting Tab'!V188,"",'5.a Lighting Tab'!V188)</f>
        <v>0</v>
      </c>
      <c r="X188" s="379">
        <f>IF((1-(IF(ISNUMBER('5.a Lighting Tab'!I$113),'5.a Lighting Tab'!I$113,0)+IF(ISNUMBER('5.a Lighting Tab'!I$117),'5.a Lighting Tab'!I$117,0)))&lt;'5.a Lighting Tab'!V188,"",'5.a Lighting Tab'!V188)</f>
        <v>0</v>
      </c>
      <c r="Y188" s="379">
        <f>IF((1-(IF(ISNUMBER('5.a Lighting Tab'!I$115),'5.a Lighting Tab'!I$115,0)+IF(ISNUMBER('5.a Lighting Tab'!I$113),'5.a Lighting Tab'!I$113,0)))&lt;'5.a Lighting Tab'!V188,"",'5.a Lighting Tab'!V188)</f>
        <v>0</v>
      </c>
    </row>
    <row r="189" spans="1:25" ht="18" hidden="1">
      <c r="A189" s="225"/>
      <c r="B189" s="225"/>
      <c r="C189" s="225"/>
      <c r="D189" s="225"/>
      <c r="E189" s="225"/>
      <c r="F189" s="229"/>
      <c r="G189" s="229"/>
      <c r="H189" s="229"/>
      <c r="I189" s="229"/>
      <c r="J189" s="229"/>
      <c r="K189" s="225"/>
      <c r="Q189" s="375" t="s">
        <v>368</v>
      </c>
      <c r="R189" s="376"/>
      <c r="S189" s="377"/>
      <c r="T189" s="389"/>
    </row>
    <row r="190" spans="1:25" ht="18" hidden="1">
      <c r="A190" s="225"/>
      <c r="B190" s="225"/>
      <c r="C190" s="225"/>
      <c r="D190" s="229"/>
      <c r="E190" s="229"/>
      <c r="F190" s="229"/>
      <c r="G190" s="229"/>
      <c r="H190" s="229"/>
      <c r="I190" s="229"/>
      <c r="J190" s="229"/>
      <c r="K190" s="225"/>
      <c r="Q190" s="375"/>
      <c r="R190" s="376"/>
      <c r="S190" s="377"/>
      <c r="T190" s="389"/>
      <c r="V190" s="229" t="s">
        <v>373</v>
      </c>
      <c r="W190" s="229" t="s">
        <v>344</v>
      </c>
      <c r="X190" s="229"/>
      <c r="Y190" s="229"/>
    </row>
    <row r="191" spans="1:25" ht="18" hidden="1">
      <c r="A191" s="225"/>
      <c r="B191" s="225"/>
      <c r="C191" s="225"/>
      <c r="D191" s="225"/>
      <c r="E191" s="225"/>
      <c r="F191" s="225"/>
      <c r="G191" s="225"/>
      <c r="H191" s="225"/>
      <c r="I191" s="225"/>
      <c r="J191" s="225"/>
      <c r="K191" s="225"/>
      <c r="V191" s="229"/>
      <c r="W191" s="374" t="s">
        <v>345</v>
      </c>
      <c r="X191" s="374" t="s">
        <v>346</v>
      </c>
      <c r="Y191" s="374" t="s">
        <v>347</v>
      </c>
    </row>
    <row r="192" spans="1:25" ht="18" hidden="1">
      <c r="A192" s="225"/>
      <c r="B192" s="225"/>
      <c r="C192" s="225"/>
      <c r="D192" s="225"/>
      <c r="E192" s="225"/>
      <c r="F192" s="225"/>
      <c r="G192" s="225"/>
      <c r="H192" s="225"/>
      <c r="I192" s="225"/>
      <c r="J192" s="225"/>
      <c r="K192" s="225"/>
      <c r="V192" s="379">
        <v>1</v>
      </c>
      <c r="W192" s="379">
        <f>IF((1-(IF(ISNUMBER('5.a Lighting Tab'!I$127),'5.a Lighting Tab'!I$127,0)+IF(ISNUMBER('5.a Lighting Tab'!I$129),'5.a Lighting Tab'!I$129,0)))&lt;'5.a Lighting Tab'!V192,"",'5.a Lighting Tab'!V192)</f>
        <v>1</v>
      </c>
      <c r="X192" s="379">
        <f>IF((1-(IF(ISNUMBER('5.a Lighting Tab'!I$125),'5.a Lighting Tab'!I$125,0)+IF(ISNUMBER('5.a Lighting Tab'!I$129),'5.a Lighting Tab'!I$129,0)))&lt;'5.a Lighting Tab'!V192,"",'5.a Lighting Tab'!V192)</f>
        <v>1</v>
      </c>
      <c r="Y192" s="379">
        <f>IF((1-(IF(ISNUMBER('5.a Lighting Tab'!I$127),'5.a Lighting Tab'!I$127,0)+IF(ISNUMBER('5.a Lighting Tab'!I$125),'5.a Lighting Tab'!I$125,0)))&lt;'5.a Lighting Tab'!V192,"",'5.a Lighting Tab'!V192)</f>
        <v>1</v>
      </c>
    </row>
    <row r="193" spans="1:25" ht="18" hidden="1">
      <c r="A193" s="225"/>
      <c r="B193" s="225"/>
      <c r="C193" s="225"/>
      <c r="D193" s="225"/>
      <c r="E193" s="225"/>
      <c r="F193" s="225"/>
      <c r="G193" s="225"/>
      <c r="H193" s="225"/>
      <c r="I193" s="225"/>
      <c r="J193" s="225"/>
      <c r="K193" s="225"/>
      <c r="V193" s="379">
        <v>0.75</v>
      </c>
      <c r="W193" s="379">
        <f>IF((1-(IF(ISNUMBER('5.a Lighting Tab'!I$127),'5.a Lighting Tab'!I$127,0)+IF(ISNUMBER('5.a Lighting Tab'!I$129),'5.a Lighting Tab'!I$129,0)))&lt;'5.a Lighting Tab'!V193,"",'5.a Lighting Tab'!V193)</f>
        <v>0.75</v>
      </c>
      <c r="X193" s="379">
        <f>IF((1-(IF(ISNUMBER('5.a Lighting Tab'!I$125),'5.a Lighting Tab'!I$125,0)+IF(ISNUMBER('5.a Lighting Tab'!I$129),'5.a Lighting Tab'!I$129,0)))&lt;'5.a Lighting Tab'!V193,"",'5.a Lighting Tab'!V193)</f>
        <v>0.75</v>
      </c>
      <c r="Y193" s="379">
        <f>IF((1-(IF(ISNUMBER('5.a Lighting Tab'!I$127),'5.a Lighting Tab'!I$127,0)+IF(ISNUMBER('5.a Lighting Tab'!I$125),'5.a Lighting Tab'!I$125,0)))&lt;'5.a Lighting Tab'!V193,"",'5.a Lighting Tab'!V193)</f>
        <v>0.75</v>
      </c>
    </row>
    <row r="194" spans="1:25" ht="18" hidden="1">
      <c r="A194" s="225"/>
      <c r="B194" s="225"/>
      <c r="C194" s="225"/>
      <c r="D194" s="225"/>
      <c r="E194" s="225"/>
      <c r="F194" s="225"/>
      <c r="G194" s="225"/>
      <c r="H194" s="225"/>
      <c r="I194" s="225"/>
      <c r="J194" s="225"/>
      <c r="K194" s="225"/>
      <c r="V194" s="379">
        <v>0.5</v>
      </c>
      <c r="W194" s="379">
        <f>IF((1-(IF(ISNUMBER('5.a Lighting Tab'!I$127),'5.a Lighting Tab'!I$127,0)+IF(ISNUMBER('5.a Lighting Tab'!I$129),'5.a Lighting Tab'!I$129,0)))&lt;'5.a Lighting Tab'!V194,"",'5.a Lighting Tab'!V194)</f>
        <v>0.5</v>
      </c>
      <c r="X194" s="379">
        <f>IF((1-(IF(ISNUMBER('5.a Lighting Tab'!I$125),'5.a Lighting Tab'!I$125,0)+IF(ISNUMBER('5.a Lighting Tab'!I$129),'5.a Lighting Tab'!I$129,0)))&lt;'5.a Lighting Tab'!V194,"",'5.a Lighting Tab'!V194)</f>
        <v>0.5</v>
      </c>
      <c r="Y194" s="379">
        <f>IF((1-(IF(ISNUMBER('5.a Lighting Tab'!I$127),'5.a Lighting Tab'!I$127,0)+IF(ISNUMBER('5.a Lighting Tab'!I$125),'5.a Lighting Tab'!I$125,0)))&lt;'5.a Lighting Tab'!V194,"",'5.a Lighting Tab'!V194)</f>
        <v>0.5</v>
      </c>
    </row>
    <row r="195" spans="1:25" ht="18" hidden="1">
      <c r="A195" s="225"/>
      <c r="B195" s="225"/>
      <c r="C195" s="225"/>
      <c r="D195" s="225"/>
      <c r="E195" s="225"/>
      <c r="F195" s="225"/>
      <c r="G195" s="225"/>
      <c r="H195" s="225"/>
      <c r="I195" s="225"/>
      <c r="J195" s="225"/>
      <c r="K195" s="225"/>
      <c r="V195" s="379">
        <v>0.25</v>
      </c>
      <c r="W195" s="379">
        <f>IF((1-(IF(ISNUMBER('5.a Lighting Tab'!I$127),'5.a Lighting Tab'!I$127,0)+IF(ISNUMBER('5.a Lighting Tab'!I$129),'5.a Lighting Tab'!I$129,0)))&lt;'5.a Lighting Tab'!V195,"",'5.a Lighting Tab'!V195)</f>
        <v>0.25</v>
      </c>
      <c r="X195" s="379">
        <f>IF((1-(IF(ISNUMBER('5.a Lighting Tab'!I$125),'5.a Lighting Tab'!I$125,0)+IF(ISNUMBER('5.a Lighting Tab'!I$129),'5.a Lighting Tab'!I$129,0)))&lt;'5.a Lighting Tab'!V195,"",'5.a Lighting Tab'!V195)</f>
        <v>0.25</v>
      </c>
      <c r="Y195" s="379">
        <f>IF((1-(IF(ISNUMBER('5.a Lighting Tab'!I$127),'5.a Lighting Tab'!I$127,0)+IF(ISNUMBER('5.a Lighting Tab'!I$125),'5.a Lighting Tab'!I$125,0)))&lt;'5.a Lighting Tab'!V195,"",'5.a Lighting Tab'!V195)</f>
        <v>0.25</v>
      </c>
    </row>
    <row r="196" spans="1:25" ht="18" hidden="1">
      <c r="A196" s="225"/>
      <c r="B196" s="225"/>
      <c r="C196" s="225"/>
      <c r="D196" s="225"/>
      <c r="E196" s="225"/>
      <c r="F196" s="225"/>
      <c r="G196" s="225"/>
      <c r="H196" s="225"/>
      <c r="I196" s="225"/>
      <c r="J196" s="225"/>
      <c r="K196" s="225"/>
      <c r="V196" s="379">
        <v>0</v>
      </c>
      <c r="W196" s="379">
        <f>IF((1-(IF(ISNUMBER('5.a Lighting Tab'!I$127),'5.a Lighting Tab'!I$127,0)+IF(ISNUMBER('5.a Lighting Tab'!I$129),'5.a Lighting Tab'!I$129,0)))&lt;'5.a Lighting Tab'!V196,"",'5.a Lighting Tab'!V196)</f>
        <v>0</v>
      </c>
      <c r="X196" s="379">
        <f>IF((1-(IF(ISNUMBER('5.a Lighting Tab'!I$125),'5.a Lighting Tab'!I$125,0)+IF(ISNUMBER('5.a Lighting Tab'!I$129),'5.a Lighting Tab'!I$129,0)))&lt;'5.a Lighting Tab'!V196,"",'5.a Lighting Tab'!V196)</f>
        <v>0</v>
      </c>
      <c r="Y196" s="379">
        <f>IF((1-(IF(ISNUMBER('5.a Lighting Tab'!I$127),'5.a Lighting Tab'!I$127,0)+IF(ISNUMBER('5.a Lighting Tab'!I$125),'5.a Lighting Tab'!I$125,0)))&lt;'5.a Lighting Tab'!V196,"",'5.a Lighting Tab'!V196)</f>
        <v>0</v>
      </c>
    </row>
    <row r="197" spans="1:25" hidden="1">
      <c r="A197" s="225"/>
      <c r="B197" s="225"/>
      <c r="C197" s="225"/>
      <c r="D197" s="225"/>
      <c r="E197" s="225"/>
      <c r="F197" s="225"/>
      <c r="G197" s="225"/>
      <c r="H197" s="225"/>
      <c r="I197" s="225"/>
      <c r="J197" s="225"/>
      <c r="K197" s="225"/>
    </row>
    <row r="198" spans="1:25" hidden="1">
      <c r="A198" s="225"/>
      <c r="B198" s="225"/>
      <c r="C198" s="225"/>
      <c r="D198" s="225"/>
      <c r="E198" s="225"/>
      <c r="F198" s="225"/>
      <c r="G198" s="225"/>
      <c r="H198" s="225"/>
      <c r="I198" s="225"/>
      <c r="J198" s="225"/>
      <c r="K198" s="225"/>
    </row>
    <row r="199" spans="1:25" hidden="1">
      <c r="A199" s="225"/>
      <c r="B199" s="225"/>
      <c r="C199" s="225"/>
      <c r="D199" s="225"/>
      <c r="E199" s="225"/>
      <c r="F199" s="225"/>
      <c r="G199" s="225"/>
      <c r="H199" s="225"/>
      <c r="I199" s="225"/>
      <c r="J199" s="225"/>
      <c r="K199" s="225"/>
    </row>
    <row r="200" spans="1:25" hidden="1">
      <c r="A200" s="225"/>
      <c r="B200" s="225"/>
      <c r="C200" s="225"/>
      <c r="D200" s="225"/>
      <c r="E200" s="225"/>
      <c r="F200" s="225"/>
      <c r="G200" s="225"/>
      <c r="H200" s="225"/>
      <c r="I200" s="225"/>
      <c r="J200" s="225"/>
      <c r="K200" s="225"/>
    </row>
    <row r="201" spans="1:25" hidden="1">
      <c r="A201" s="225"/>
      <c r="B201" s="225"/>
      <c r="C201" s="225"/>
      <c r="D201" s="225"/>
      <c r="E201" s="225"/>
      <c r="F201" s="225"/>
      <c r="G201" s="225"/>
      <c r="H201" s="225"/>
      <c r="I201" s="225"/>
      <c r="J201" s="225"/>
      <c r="K201" s="225"/>
    </row>
    <row r="202" spans="1:25" hidden="1">
      <c r="A202" s="225"/>
      <c r="B202" s="225"/>
      <c r="C202" s="225"/>
      <c r="D202" s="225"/>
      <c r="E202" s="225"/>
      <c r="F202" s="225"/>
      <c r="G202" s="225"/>
      <c r="H202" s="225"/>
      <c r="I202" s="225"/>
      <c r="J202" s="225"/>
      <c r="K202" s="225"/>
    </row>
    <row r="203" spans="1:25" hidden="1">
      <c r="A203" s="225"/>
      <c r="B203" s="225"/>
      <c r="C203" s="225"/>
      <c r="D203" s="225"/>
      <c r="E203" s="225"/>
      <c r="F203" s="225"/>
      <c r="G203" s="225"/>
      <c r="H203" s="225"/>
      <c r="I203" s="225"/>
      <c r="J203" s="225"/>
      <c r="K203" s="225"/>
    </row>
    <row r="204" spans="1:25" hidden="1">
      <c r="A204" s="225"/>
      <c r="B204" s="225"/>
      <c r="C204" s="225"/>
      <c r="D204" s="225"/>
      <c r="E204" s="225"/>
      <c r="F204" s="225"/>
      <c r="G204" s="225"/>
      <c r="H204" s="225"/>
      <c r="I204" s="225"/>
      <c r="J204" s="225"/>
      <c r="K204" s="225"/>
    </row>
    <row r="205" spans="1:25" hidden="1">
      <c r="A205" s="225"/>
      <c r="B205" s="225"/>
      <c r="C205" s="225"/>
      <c r="D205" s="225"/>
      <c r="E205" s="225"/>
      <c r="F205" s="225"/>
      <c r="G205" s="225"/>
      <c r="H205" s="225"/>
      <c r="I205" s="225"/>
      <c r="J205" s="225"/>
      <c r="K205" s="225"/>
    </row>
    <row r="206" spans="1:25" hidden="1">
      <c r="A206" s="225"/>
      <c r="B206" s="225"/>
      <c r="C206" s="225"/>
      <c r="D206" s="225"/>
      <c r="E206" s="225"/>
      <c r="F206" s="225"/>
      <c r="G206" s="225"/>
      <c r="H206" s="225"/>
      <c r="I206" s="225"/>
      <c r="J206" s="225"/>
      <c r="K206" s="225"/>
    </row>
    <row r="207" spans="1:25" hidden="1">
      <c r="A207" s="225"/>
      <c r="B207" s="225"/>
      <c r="C207" s="225"/>
      <c r="D207" s="225"/>
      <c r="E207" s="225"/>
      <c r="F207" s="225"/>
      <c r="G207" s="225"/>
      <c r="H207" s="225"/>
      <c r="I207" s="225"/>
      <c r="J207" s="225"/>
      <c r="K207" s="225"/>
    </row>
    <row r="208" spans="1:25" hidden="1">
      <c r="A208" s="225"/>
      <c r="B208" s="225"/>
      <c r="C208" s="225"/>
      <c r="D208" s="225"/>
      <c r="E208" s="225"/>
      <c r="F208" s="225"/>
      <c r="G208" s="225"/>
      <c r="H208" s="225"/>
      <c r="I208" s="225"/>
      <c r="J208" s="225"/>
      <c r="K208" s="225"/>
    </row>
    <row r="209" spans="1:11" hidden="1">
      <c r="A209" s="225"/>
      <c r="B209" s="225"/>
      <c r="C209" s="225"/>
      <c r="D209" s="225"/>
      <c r="E209" s="225"/>
      <c r="F209" s="225"/>
      <c r="G209" s="225"/>
      <c r="H209" s="225"/>
      <c r="I209" s="225"/>
      <c r="J209" s="225"/>
      <c r="K209" s="225"/>
    </row>
    <row r="210" spans="1:11" hidden="1">
      <c r="A210" s="225"/>
      <c r="B210" s="225"/>
      <c r="C210" s="225"/>
      <c r="D210" s="225"/>
      <c r="E210" s="225"/>
      <c r="F210" s="225"/>
      <c r="G210" s="225"/>
      <c r="H210" s="225"/>
      <c r="I210" s="225"/>
      <c r="J210" s="225"/>
      <c r="K210" s="225"/>
    </row>
    <row r="211" spans="1:11" hidden="1">
      <c r="A211" s="225"/>
      <c r="B211" s="225"/>
      <c r="C211" s="225"/>
      <c r="D211" s="225"/>
      <c r="E211" s="225"/>
      <c r="F211" s="225"/>
      <c r="G211" s="225"/>
      <c r="H211" s="225"/>
      <c r="I211" s="225"/>
      <c r="J211" s="225"/>
      <c r="K211" s="225"/>
    </row>
    <row r="212" spans="1:11" hidden="1">
      <c r="A212" s="225"/>
      <c r="B212" s="225"/>
      <c r="C212" s="225"/>
      <c r="D212" s="225"/>
      <c r="E212" s="225"/>
      <c r="F212" s="225"/>
      <c r="G212" s="225"/>
      <c r="H212" s="225"/>
      <c r="I212" s="225"/>
      <c r="J212" s="225"/>
      <c r="K212" s="225"/>
    </row>
    <row r="213" spans="1:11" hidden="1">
      <c r="A213" s="225"/>
      <c r="B213" s="225"/>
      <c r="C213" s="225"/>
      <c r="D213" s="225"/>
      <c r="E213" s="225"/>
      <c r="F213" s="225"/>
      <c r="G213" s="225"/>
      <c r="H213" s="225"/>
      <c r="I213" s="225"/>
      <c r="J213" s="225"/>
      <c r="K213" s="225"/>
    </row>
    <row r="214" spans="1:11" hidden="1">
      <c r="A214" s="225"/>
      <c r="B214" s="225"/>
      <c r="C214" s="225"/>
      <c r="D214" s="225"/>
      <c r="E214" s="225"/>
      <c r="F214" s="225"/>
      <c r="G214" s="225"/>
      <c r="H214" s="225"/>
      <c r="I214" s="225"/>
      <c r="J214" s="225"/>
      <c r="K214" s="225"/>
    </row>
    <row r="215" spans="1:11" hidden="1">
      <c r="A215" s="225"/>
      <c r="B215" s="225"/>
      <c r="C215" s="225"/>
      <c r="D215" s="225"/>
      <c r="E215" s="225"/>
      <c r="F215" s="225"/>
      <c r="G215" s="225"/>
      <c r="H215" s="225"/>
      <c r="I215" s="225"/>
      <c r="J215" s="225"/>
      <c r="K215" s="225"/>
    </row>
    <row r="216" spans="1:11" hidden="1">
      <c r="A216" s="225"/>
      <c r="B216" s="225"/>
      <c r="C216" s="225"/>
      <c r="D216" s="225"/>
      <c r="E216" s="225"/>
      <c r="F216" s="225"/>
      <c r="G216" s="225"/>
      <c r="H216" s="225"/>
      <c r="I216" s="225"/>
      <c r="J216" s="225"/>
      <c r="K216" s="225"/>
    </row>
    <row r="217" spans="1:11" hidden="1">
      <c r="A217" s="225"/>
      <c r="B217" s="225"/>
      <c r="C217" s="225"/>
      <c r="D217" s="225"/>
      <c r="E217" s="225"/>
      <c r="F217" s="225"/>
      <c r="G217" s="225"/>
      <c r="H217" s="225"/>
      <c r="I217" s="225"/>
      <c r="J217" s="225"/>
      <c r="K217" s="225"/>
    </row>
    <row r="218" spans="1:11" hidden="1">
      <c r="A218" s="225"/>
      <c r="B218" s="225"/>
      <c r="C218" s="225"/>
      <c r="D218" s="225"/>
      <c r="E218" s="225"/>
      <c r="F218" s="225"/>
      <c r="G218" s="225"/>
      <c r="H218" s="225"/>
      <c r="I218" s="225"/>
      <c r="J218" s="225"/>
      <c r="K218" s="225"/>
    </row>
    <row r="219" spans="1:11" hidden="1">
      <c r="A219" s="225"/>
      <c r="B219" s="225"/>
      <c r="C219" s="225"/>
      <c r="D219" s="225"/>
      <c r="E219" s="225"/>
      <c r="F219" s="225"/>
      <c r="G219" s="225"/>
      <c r="H219" s="225"/>
      <c r="I219" s="225"/>
      <c r="J219" s="225"/>
      <c r="K219" s="225"/>
    </row>
    <row r="220" spans="1:11" hidden="1">
      <c r="A220" s="225"/>
      <c r="B220" s="225"/>
      <c r="C220" s="225"/>
      <c r="D220" s="225"/>
      <c r="E220" s="225"/>
      <c r="F220" s="225"/>
      <c r="G220" s="225"/>
      <c r="H220" s="225"/>
      <c r="I220" s="225"/>
      <c r="J220" s="225"/>
      <c r="K220" s="225"/>
    </row>
    <row r="221" spans="1:11" hidden="1">
      <c r="A221" s="225"/>
      <c r="B221" s="225"/>
      <c r="C221" s="225"/>
      <c r="D221" s="225"/>
      <c r="E221" s="225"/>
      <c r="F221" s="225"/>
      <c r="G221" s="225"/>
      <c r="H221" s="225"/>
      <c r="I221" s="225"/>
      <c r="J221" s="225"/>
      <c r="K221" s="225"/>
    </row>
    <row r="222" spans="1:11" hidden="1">
      <c r="A222" s="225"/>
      <c r="B222" s="225"/>
      <c r="C222" s="225"/>
      <c r="D222" s="225"/>
      <c r="E222" s="225"/>
      <c r="F222" s="225"/>
      <c r="G222" s="225"/>
      <c r="H222" s="225"/>
      <c r="I222" s="225"/>
      <c r="J222" s="225"/>
      <c r="K222" s="225"/>
    </row>
    <row r="223" spans="1:11" hidden="1">
      <c r="A223" s="225"/>
      <c r="B223" s="225"/>
      <c r="C223" s="225"/>
      <c r="D223" s="225"/>
      <c r="E223" s="225"/>
      <c r="F223" s="225"/>
      <c r="G223" s="225"/>
      <c r="H223" s="225"/>
      <c r="I223" s="225"/>
      <c r="J223" s="225"/>
      <c r="K223" s="225"/>
    </row>
    <row r="224" spans="1:11" hidden="1">
      <c r="A224" s="225"/>
      <c r="B224" s="225"/>
      <c r="C224" s="225"/>
      <c r="D224" s="225"/>
      <c r="E224" s="225"/>
      <c r="F224" s="225"/>
      <c r="G224" s="225"/>
      <c r="H224" s="225"/>
      <c r="I224" s="225"/>
      <c r="J224" s="225"/>
      <c r="K224" s="225"/>
    </row>
    <row r="225" spans="1:11" hidden="1">
      <c r="A225" s="225"/>
      <c r="B225" s="225"/>
      <c r="C225" s="225"/>
      <c r="D225" s="225"/>
      <c r="E225" s="225"/>
      <c r="F225" s="225"/>
      <c r="G225" s="225"/>
      <c r="H225" s="225"/>
      <c r="I225" s="225"/>
      <c r="J225" s="225"/>
      <c r="K225" s="225"/>
    </row>
    <row r="226" spans="1:11" hidden="1">
      <c r="A226" s="225"/>
      <c r="B226" s="225"/>
      <c r="C226" s="225"/>
      <c r="D226" s="225"/>
      <c r="E226" s="225"/>
      <c r="F226" s="225"/>
      <c r="G226" s="225"/>
      <c r="H226" s="225"/>
      <c r="I226" s="225"/>
      <c r="J226" s="225"/>
      <c r="K226" s="225"/>
    </row>
    <row r="227" spans="1:11" hidden="1">
      <c r="A227" s="225"/>
      <c r="B227" s="225"/>
      <c r="C227" s="225"/>
      <c r="D227" s="225"/>
      <c r="E227" s="225"/>
      <c r="F227" s="225"/>
      <c r="G227" s="225"/>
      <c r="H227" s="225"/>
      <c r="I227" s="225"/>
      <c r="J227" s="225"/>
      <c r="K227" s="225"/>
    </row>
    <row r="228" spans="1:11" hidden="1">
      <c r="A228" s="225"/>
      <c r="B228" s="225"/>
      <c r="C228" s="225"/>
      <c r="D228" s="225"/>
      <c r="E228" s="225"/>
      <c r="F228" s="225"/>
      <c r="G228" s="225"/>
      <c r="H228" s="225"/>
      <c r="I228" s="225"/>
      <c r="J228" s="225"/>
      <c r="K228" s="225"/>
    </row>
    <row r="229" spans="1:11" hidden="1">
      <c r="A229" s="225"/>
      <c r="B229" s="225"/>
      <c r="C229" s="225"/>
      <c r="D229" s="225"/>
      <c r="E229" s="225"/>
      <c r="F229" s="225"/>
      <c r="G229" s="225"/>
      <c r="H229" s="225"/>
      <c r="I229" s="225"/>
      <c r="J229" s="225"/>
      <c r="K229" s="225"/>
    </row>
    <row r="230" spans="1:11" hidden="1">
      <c r="A230" s="225"/>
      <c r="B230" s="225"/>
      <c r="C230" s="225"/>
      <c r="D230" s="225"/>
      <c r="E230" s="225"/>
      <c r="F230" s="225"/>
      <c r="G230" s="225"/>
      <c r="H230" s="225"/>
      <c r="I230" s="225"/>
      <c r="J230" s="225"/>
      <c r="K230" s="225"/>
    </row>
    <row r="231" spans="1:11" hidden="1">
      <c r="A231" s="225"/>
      <c r="B231" s="225"/>
      <c r="C231" s="225"/>
      <c r="D231" s="225"/>
      <c r="E231" s="225"/>
      <c r="F231" s="225"/>
      <c r="G231" s="225"/>
      <c r="H231" s="225"/>
      <c r="I231" s="225"/>
      <c r="J231" s="225"/>
      <c r="K231" s="225"/>
    </row>
    <row r="232" spans="1:11" hidden="1">
      <c r="B232" s="225"/>
      <c r="C232" s="225"/>
      <c r="D232" s="225"/>
      <c r="E232" s="225"/>
      <c r="F232" s="225"/>
      <c r="G232" s="225"/>
      <c r="H232" s="225"/>
      <c r="I232" s="225"/>
      <c r="J232" s="225"/>
      <c r="K232" s="225"/>
    </row>
    <row r="233" spans="1:11" hidden="1">
      <c r="B233" s="225"/>
      <c r="C233" s="225"/>
      <c r="D233" s="225"/>
      <c r="E233" s="225"/>
      <c r="F233" s="225"/>
      <c r="G233" s="225"/>
      <c r="H233" s="225"/>
      <c r="I233" s="225"/>
      <c r="J233" s="225"/>
      <c r="K233" s="225"/>
    </row>
    <row r="234" spans="1:11" hidden="1">
      <c r="B234" s="225"/>
      <c r="C234" s="225"/>
      <c r="D234" s="225"/>
      <c r="E234" s="225"/>
      <c r="F234" s="225"/>
      <c r="G234" s="225"/>
      <c r="H234" s="225"/>
      <c r="I234" s="225"/>
      <c r="J234" s="225"/>
      <c r="K234" s="225"/>
    </row>
    <row r="235" spans="1:11" hidden="1">
      <c r="B235" s="225"/>
      <c r="C235" s="225"/>
      <c r="D235" s="225"/>
      <c r="E235" s="225"/>
      <c r="F235" s="225"/>
      <c r="G235" s="225"/>
      <c r="H235" s="225"/>
      <c r="I235" s="225"/>
      <c r="J235" s="225"/>
      <c r="K235" s="225"/>
    </row>
    <row r="236" spans="1:11" hidden="1">
      <c r="B236" s="225"/>
      <c r="C236" s="225"/>
      <c r="D236" s="225"/>
      <c r="E236" s="225"/>
      <c r="F236" s="225"/>
      <c r="G236" s="225"/>
      <c r="H236" s="225"/>
      <c r="I236" s="225"/>
      <c r="J236" s="225"/>
      <c r="K236" s="225"/>
    </row>
    <row r="237" spans="1:11" hidden="1">
      <c r="B237" s="225"/>
      <c r="C237" s="225"/>
      <c r="D237" s="225"/>
      <c r="E237" s="225"/>
      <c r="F237" s="225"/>
      <c r="G237" s="225"/>
      <c r="H237" s="225"/>
      <c r="I237" s="225"/>
      <c r="J237" s="225"/>
      <c r="K237" s="225"/>
    </row>
    <row r="238" spans="1:11" hidden="1">
      <c r="B238" s="225"/>
      <c r="C238" s="225"/>
      <c r="D238" s="225"/>
      <c r="E238" s="225"/>
      <c r="F238" s="225"/>
      <c r="G238" s="225"/>
      <c r="H238" s="225"/>
      <c r="I238" s="225"/>
      <c r="J238" s="225"/>
      <c r="K238" s="225"/>
    </row>
    <row r="239" spans="1:11">
      <c r="A239" s="225"/>
      <c r="B239" s="225"/>
      <c r="C239" s="225"/>
      <c r="D239" s="225"/>
      <c r="E239" s="225"/>
      <c r="F239" s="225"/>
      <c r="G239" s="225"/>
      <c r="H239" s="225"/>
      <c r="I239" s="225"/>
      <c r="J239" s="225"/>
      <c r="K239" s="225"/>
    </row>
    <row r="240" spans="1:11">
      <c r="A240" s="225"/>
      <c r="B240" s="225"/>
      <c r="C240" s="225"/>
      <c r="D240" s="225"/>
      <c r="E240" s="225"/>
      <c r="F240" s="225"/>
      <c r="G240" s="225"/>
      <c r="H240" s="225"/>
      <c r="I240" s="225"/>
      <c r="J240" s="225"/>
      <c r="K240" s="225"/>
    </row>
    <row r="241" spans="1:11">
      <c r="A241" s="225"/>
      <c r="B241" s="225"/>
      <c r="C241" s="225"/>
      <c r="D241" s="225"/>
      <c r="E241" s="225"/>
      <c r="F241" s="225"/>
      <c r="G241" s="225"/>
      <c r="H241" s="225"/>
      <c r="I241" s="225"/>
      <c r="J241" s="225"/>
      <c r="K241" s="225"/>
    </row>
    <row r="242" spans="1:11">
      <c r="A242" s="225"/>
      <c r="B242" s="225"/>
      <c r="C242" s="225"/>
      <c r="D242" s="225"/>
      <c r="E242" s="225"/>
      <c r="F242" s="225"/>
      <c r="G242" s="225"/>
      <c r="H242" s="225"/>
      <c r="I242" s="225"/>
      <c r="J242" s="225"/>
      <c r="K242" s="225"/>
    </row>
    <row r="243" spans="1:11">
      <c r="A243" s="225"/>
      <c r="B243" s="225"/>
      <c r="C243" s="225"/>
      <c r="D243" s="225"/>
      <c r="E243" s="225"/>
      <c r="F243" s="225"/>
      <c r="G243" s="225"/>
      <c r="H243" s="225"/>
      <c r="I243" s="225"/>
      <c r="J243" s="225"/>
      <c r="K243" s="225"/>
    </row>
    <row r="244" spans="1:11">
      <c r="A244" s="225"/>
      <c r="B244" s="225"/>
      <c r="C244" s="225"/>
      <c r="D244" s="225"/>
      <c r="E244" s="225"/>
      <c r="F244" s="225"/>
      <c r="G244" s="225"/>
      <c r="H244" s="225"/>
      <c r="I244" s="225"/>
      <c r="J244" s="225"/>
      <c r="K244" s="225"/>
    </row>
    <row r="245" spans="1:11">
      <c r="A245" s="225"/>
      <c r="B245" s="225"/>
      <c r="C245" s="225"/>
      <c r="D245" s="225"/>
      <c r="E245" s="225"/>
      <c r="F245" s="225"/>
      <c r="G245" s="225"/>
      <c r="H245" s="225"/>
      <c r="I245" s="225"/>
      <c r="J245" s="225"/>
      <c r="K245" s="225"/>
    </row>
    <row r="246" spans="1:11">
      <c r="A246" s="225"/>
      <c r="B246" s="225"/>
      <c r="C246" s="225"/>
      <c r="D246" s="225"/>
      <c r="E246" s="225"/>
      <c r="F246" s="225"/>
      <c r="G246" s="225"/>
      <c r="H246" s="225"/>
      <c r="I246" s="225"/>
      <c r="J246" s="225"/>
      <c r="K246" s="225"/>
    </row>
    <row r="247" spans="1:11">
      <c r="A247" s="225"/>
      <c r="B247" s="225"/>
      <c r="C247" s="225"/>
      <c r="D247" s="225"/>
      <c r="E247" s="225"/>
      <c r="F247" s="225"/>
      <c r="G247" s="225"/>
      <c r="H247" s="225"/>
      <c r="I247" s="225"/>
      <c r="J247" s="225"/>
      <c r="K247" s="225"/>
    </row>
    <row r="248" spans="1:11">
      <c r="A248" s="225"/>
      <c r="B248" s="225"/>
      <c r="C248" s="225"/>
      <c r="D248" s="225"/>
      <c r="E248" s="225"/>
      <c r="F248" s="225"/>
      <c r="G248" s="225"/>
      <c r="H248" s="225"/>
      <c r="I248" s="225"/>
      <c r="J248" s="225"/>
      <c r="K248" s="225"/>
    </row>
    <row r="249" spans="1:11">
      <c r="A249" s="225"/>
      <c r="B249" s="225"/>
      <c r="C249" s="225"/>
      <c r="D249" s="225"/>
      <c r="E249" s="225"/>
      <c r="F249" s="225"/>
      <c r="G249" s="225"/>
      <c r="H249" s="225"/>
      <c r="I249" s="225"/>
      <c r="J249" s="225"/>
      <c r="K249" s="225"/>
    </row>
    <row r="250" spans="1:11">
      <c r="A250" s="225"/>
      <c r="B250" s="225"/>
      <c r="C250" s="225"/>
      <c r="D250" s="225"/>
      <c r="E250" s="225"/>
      <c r="F250" s="225"/>
      <c r="G250" s="225"/>
      <c r="H250" s="225"/>
      <c r="I250" s="225"/>
      <c r="J250" s="225"/>
      <c r="K250" s="225"/>
    </row>
    <row r="251" spans="1:11">
      <c r="A251" s="225"/>
      <c r="B251" s="225"/>
      <c r="C251" s="225"/>
      <c r="D251" s="225"/>
      <c r="E251" s="225"/>
      <c r="F251" s="225"/>
      <c r="G251" s="225"/>
      <c r="H251" s="225"/>
      <c r="I251" s="225"/>
      <c r="J251" s="225"/>
      <c r="K251" s="225"/>
    </row>
    <row r="252" spans="1:11">
      <c r="A252" s="225"/>
      <c r="B252" s="225"/>
      <c r="C252" s="225"/>
      <c r="D252" s="225"/>
      <c r="E252" s="225"/>
      <c r="F252" s="225"/>
      <c r="G252" s="225"/>
      <c r="H252" s="225"/>
      <c r="I252" s="225"/>
      <c r="J252" s="225"/>
      <c r="K252" s="225"/>
    </row>
    <row r="253" spans="1:11">
      <c r="A253" s="225"/>
      <c r="B253" s="225"/>
      <c r="C253" s="225"/>
      <c r="D253" s="225"/>
      <c r="E253" s="225"/>
      <c r="F253" s="225"/>
      <c r="G253" s="225"/>
      <c r="H253" s="225"/>
      <c r="I253" s="225"/>
      <c r="J253" s="225"/>
      <c r="K253" s="225"/>
    </row>
    <row r="254" spans="1:11">
      <c r="A254" s="225"/>
      <c r="B254" s="225"/>
      <c r="C254" s="225"/>
      <c r="D254" s="225"/>
      <c r="E254" s="225"/>
      <c r="F254" s="225"/>
      <c r="G254" s="225"/>
      <c r="H254" s="225"/>
      <c r="I254" s="225"/>
      <c r="J254" s="225"/>
      <c r="K254" s="225"/>
    </row>
    <row r="255" spans="1:11">
      <c r="A255" s="225"/>
      <c r="B255" s="225"/>
      <c r="C255" s="225"/>
      <c r="D255" s="225"/>
      <c r="E255" s="225"/>
      <c r="F255" s="225"/>
      <c r="G255" s="225"/>
      <c r="H255" s="225"/>
      <c r="I255" s="225"/>
      <c r="J255" s="225"/>
      <c r="K255" s="225"/>
    </row>
    <row r="256" spans="1:11">
      <c r="A256" s="225"/>
      <c r="B256" s="225"/>
      <c r="C256" s="225"/>
      <c r="D256" s="225"/>
      <c r="E256" s="225"/>
      <c r="F256" s="225"/>
      <c r="G256" s="225"/>
      <c r="H256" s="225"/>
      <c r="I256" s="225"/>
      <c r="J256" s="225"/>
      <c r="K256" s="225"/>
    </row>
    <row r="257" spans="1:11">
      <c r="A257" s="225"/>
      <c r="B257" s="225"/>
      <c r="C257" s="225"/>
      <c r="D257" s="225"/>
      <c r="E257" s="225"/>
      <c r="F257" s="225"/>
      <c r="G257" s="225"/>
      <c r="H257" s="225"/>
      <c r="I257" s="225"/>
      <c r="J257" s="225"/>
      <c r="K257" s="225"/>
    </row>
    <row r="258" spans="1:11">
      <c r="A258" s="225"/>
      <c r="B258" s="225"/>
      <c r="C258" s="225"/>
      <c r="D258" s="225"/>
      <c r="E258" s="225"/>
      <c r="F258" s="225"/>
      <c r="G258" s="225"/>
      <c r="H258" s="225"/>
      <c r="I258" s="225"/>
      <c r="J258" s="225"/>
      <c r="K258" s="225"/>
    </row>
    <row r="259" spans="1:11">
      <c r="A259" s="225"/>
      <c r="B259" s="225"/>
      <c r="C259" s="225"/>
      <c r="D259" s="225"/>
      <c r="E259" s="225"/>
      <c r="F259" s="225"/>
      <c r="G259" s="225"/>
      <c r="H259" s="225"/>
      <c r="I259" s="225"/>
      <c r="J259" s="225"/>
      <c r="K259" s="225"/>
    </row>
    <row r="260" spans="1:11">
      <c r="A260" s="225"/>
      <c r="B260" s="225"/>
      <c r="C260" s="225"/>
      <c r="D260" s="225"/>
      <c r="E260" s="225"/>
      <c r="F260" s="225"/>
      <c r="G260" s="225"/>
      <c r="H260" s="225"/>
      <c r="I260" s="225"/>
      <c r="J260" s="225"/>
      <c r="K260" s="225"/>
    </row>
    <row r="261" spans="1:11">
      <c r="A261" s="225"/>
      <c r="B261" s="225"/>
      <c r="C261" s="225"/>
      <c r="D261" s="225"/>
      <c r="E261" s="225"/>
      <c r="F261" s="225"/>
      <c r="G261" s="225"/>
      <c r="H261" s="225"/>
      <c r="I261" s="225"/>
      <c r="J261" s="225"/>
      <c r="K261" s="225"/>
    </row>
    <row r="262" spans="1:11">
      <c r="A262" s="225"/>
      <c r="B262" s="225"/>
      <c r="C262" s="225"/>
      <c r="D262" s="225"/>
      <c r="E262" s="225"/>
      <c r="F262" s="225"/>
      <c r="G262" s="225"/>
      <c r="H262" s="225"/>
      <c r="I262" s="225"/>
      <c r="J262" s="225"/>
      <c r="K262" s="225"/>
    </row>
    <row r="263" spans="1:11">
      <c r="A263" s="225"/>
      <c r="B263" s="225"/>
      <c r="C263" s="225"/>
      <c r="D263" s="225"/>
      <c r="E263" s="225"/>
      <c r="F263" s="225"/>
      <c r="G263" s="225"/>
      <c r="H263" s="225"/>
      <c r="I263" s="225"/>
      <c r="J263" s="225"/>
      <c r="K263" s="225"/>
    </row>
    <row r="264" spans="1:11">
      <c r="A264" s="225"/>
      <c r="B264" s="225"/>
      <c r="C264" s="225"/>
      <c r="D264" s="225"/>
      <c r="E264" s="225"/>
      <c r="F264" s="225"/>
      <c r="G264" s="225"/>
      <c r="H264" s="225"/>
      <c r="I264" s="225"/>
      <c r="J264" s="225"/>
      <c r="K264" s="225"/>
    </row>
    <row r="265" spans="1:11">
      <c r="A265" s="225"/>
      <c r="B265" s="225"/>
      <c r="C265" s="225"/>
      <c r="D265" s="225"/>
      <c r="E265" s="225"/>
      <c r="F265" s="225"/>
      <c r="G265" s="225"/>
      <c r="H265" s="225"/>
      <c r="I265" s="225"/>
      <c r="J265" s="225"/>
      <c r="K265" s="225"/>
    </row>
    <row r="266" spans="1:11">
      <c r="A266" s="225"/>
      <c r="B266" s="225"/>
      <c r="C266" s="225"/>
      <c r="D266" s="225"/>
      <c r="E266" s="225"/>
      <c r="F266" s="225"/>
      <c r="G266" s="225"/>
      <c r="H266" s="225"/>
      <c r="I266" s="225"/>
      <c r="J266" s="225"/>
      <c r="K266" s="225"/>
    </row>
    <row r="267" spans="1:11">
      <c r="A267" s="225"/>
      <c r="B267" s="225"/>
      <c r="C267" s="225"/>
      <c r="D267" s="225"/>
      <c r="E267" s="225"/>
      <c r="F267" s="225"/>
      <c r="G267" s="225"/>
      <c r="H267" s="225"/>
      <c r="I267" s="225"/>
      <c r="J267" s="225"/>
      <c r="K267" s="225"/>
    </row>
    <row r="268" spans="1:11">
      <c r="A268" s="225"/>
      <c r="B268" s="225"/>
      <c r="C268" s="225"/>
      <c r="D268" s="225"/>
      <c r="E268" s="225"/>
      <c r="F268" s="225"/>
      <c r="G268" s="225"/>
      <c r="H268" s="225"/>
      <c r="I268" s="225"/>
      <c r="J268" s="225"/>
      <c r="K268" s="225"/>
    </row>
    <row r="269" spans="1:11">
      <c r="A269" s="225"/>
      <c r="B269" s="225"/>
      <c r="C269" s="225"/>
      <c r="D269" s="225"/>
      <c r="E269" s="225"/>
      <c r="F269" s="225"/>
      <c r="G269" s="225"/>
      <c r="H269" s="225"/>
      <c r="I269" s="225"/>
      <c r="J269" s="225"/>
      <c r="K269" s="225"/>
    </row>
    <row r="270" spans="1:11">
      <c r="A270" s="225"/>
      <c r="B270" s="225"/>
      <c r="C270" s="225"/>
      <c r="D270" s="225"/>
      <c r="E270" s="225"/>
      <c r="F270" s="225"/>
      <c r="G270" s="225"/>
      <c r="H270" s="225"/>
      <c r="I270" s="225"/>
      <c r="J270" s="225"/>
      <c r="K270" s="225"/>
    </row>
    <row r="271" spans="1:11">
      <c r="A271" s="225"/>
      <c r="B271" s="225"/>
      <c r="C271" s="225"/>
      <c r="D271" s="225"/>
      <c r="E271" s="225"/>
      <c r="F271" s="225"/>
      <c r="G271" s="225"/>
      <c r="H271" s="225"/>
      <c r="I271" s="225"/>
      <c r="J271" s="225"/>
      <c r="K271" s="225"/>
    </row>
    <row r="272" spans="1:11">
      <c r="A272" s="225"/>
      <c r="B272" s="225"/>
      <c r="C272" s="225"/>
      <c r="D272" s="225"/>
      <c r="E272" s="225"/>
      <c r="F272" s="225"/>
      <c r="G272" s="225"/>
      <c r="H272" s="225"/>
      <c r="I272" s="225"/>
      <c r="J272" s="225"/>
      <c r="K272" s="225"/>
    </row>
    <row r="273" spans="1:11">
      <c r="A273" s="225"/>
      <c r="B273" s="225"/>
      <c r="C273" s="225"/>
      <c r="D273" s="225"/>
      <c r="E273" s="225"/>
      <c r="F273" s="225"/>
      <c r="G273" s="225"/>
      <c r="H273" s="225"/>
      <c r="I273" s="225"/>
      <c r="J273" s="225"/>
      <c r="K273" s="225"/>
    </row>
    <row r="274" spans="1:11">
      <c r="A274" s="225"/>
      <c r="B274" s="225"/>
      <c r="C274" s="225"/>
      <c r="D274" s="225"/>
      <c r="E274" s="225"/>
      <c r="F274" s="225"/>
      <c r="G274" s="225"/>
      <c r="H274" s="225"/>
      <c r="I274" s="225"/>
      <c r="J274" s="225"/>
      <c r="K274" s="225"/>
    </row>
    <row r="275" spans="1:11">
      <c r="A275" s="225"/>
      <c r="B275" s="225"/>
      <c r="C275" s="225"/>
      <c r="D275" s="225"/>
      <c r="E275" s="225"/>
      <c r="F275" s="225"/>
      <c r="G275" s="225"/>
      <c r="H275" s="225"/>
      <c r="I275" s="225"/>
      <c r="J275" s="225"/>
      <c r="K275" s="225"/>
    </row>
    <row r="276" spans="1:11">
      <c r="A276" s="225"/>
      <c r="B276" s="225"/>
      <c r="C276" s="225"/>
      <c r="D276" s="225"/>
      <c r="E276" s="225"/>
      <c r="F276" s="225"/>
      <c r="G276" s="225"/>
      <c r="H276" s="225"/>
      <c r="I276" s="225"/>
      <c r="J276" s="225"/>
      <c r="K276" s="225"/>
    </row>
    <row r="277" spans="1:11">
      <c r="A277" s="225"/>
      <c r="B277" s="225"/>
      <c r="C277" s="225"/>
      <c r="D277" s="225"/>
      <c r="E277" s="225"/>
      <c r="F277" s="225"/>
      <c r="G277" s="225"/>
      <c r="H277" s="225"/>
      <c r="I277" s="225"/>
      <c r="J277" s="225"/>
      <c r="K277" s="225"/>
    </row>
    <row r="278" spans="1:11">
      <c r="A278" s="225"/>
      <c r="B278" s="225"/>
      <c r="C278" s="225"/>
      <c r="D278" s="225"/>
      <c r="E278" s="225"/>
      <c r="F278" s="225"/>
      <c r="G278" s="225"/>
      <c r="H278" s="225"/>
      <c r="I278" s="225"/>
      <c r="J278" s="225"/>
      <c r="K278" s="225"/>
    </row>
    <row r="279" spans="1:11">
      <c r="A279" s="225"/>
      <c r="B279" s="225"/>
      <c r="C279" s="225"/>
      <c r="D279" s="225"/>
      <c r="E279" s="225"/>
      <c r="F279" s="225"/>
      <c r="G279" s="225"/>
      <c r="H279" s="225"/>
      <c r="I279" s="225"/>
      <c r="J279" s="225"/>
      <c r="K279" s="225"/>
    </row>
    <row r="280" spans="1:11">
      <c r="A280" s="225"/>
      <c r="B280" s="225"/>
      <c r="C280" s="225"/>
      <c r="D280" s="225"/>
      <c r="E280" s="225"/>
      <c r="F280" s="225"/>
      <c r="G280" s="225"/>
      <c r="H280" s="225"/>
      <c r="I280" s="225"/>
      <c r="J280" s="225"/>
      <c r="K280" s="225"/>
    </row>
    <row r="281" spans="1:11">
      <c r="A281" s="225"/>
      <c r="B281" s="225"/>
      <c r="C281" s="225"/>
      <c r="D281" s="225"/>
      <c r="E281" s="225"/>
      <c r="F281" s="225"/>
      <c r="G281" s="225"/>
      <c r="H281" s="225"/>
      <c r="I281" s="225"/>
      <c r="J281" s="225"/>
      <c r="K281" s="225"/>
    </row>
    <row r="282" spans="1:11">
      <c r="A282" s="225"/>
      <c r="B282" s="225"/>
      <c r="C282" s="225"/>
      <c r="D282" s="225"/>
      <c r="E282" s="225"/>
      <c r="F282" s="225"/>
      <c r="G282" s="225"/>
      <c r="H282" s="225"/>
      <c r="I282" s="225"/>
      <c r="J282" s="225"/>
      <c r="K282" s="225"/>
    </row>
    <row r="283" spans="1:11">
      <c r="A283" s="225"/>
      <c r="B283" s="225"/>
      <c r="C283" s="225"/>
      <c r="D283" s="225"/>
      <c r="E283" s="225"/>
      <c r="F283" s="225"/>
      <c r="G283" s="225"/>
      <c r="H283" s="225"/>
      <c r="I283" s="225"/>
      <c r="J283" s="225"/>
      <c r="K283" s="225"/>
    </row>
    <row r="284" spans="1:11">
      <c r="A284" s="225"/>
      <c r="B284" s="225"/>
      <c r="C284" s="225"/>
      <c r="D284" s="225"/>
      <c r="E284" s="225"/>
      <c r="F284" s="225"/>
      <c r="G284" s="225"/>
      <c r="H284" s="225"/>
      <c r="I284" s="225"/>
      <c r="J284" s="225"/>
      <c r="K284" s="225"/>
    </row>
    <row r="285" spans="1:11">
      <c r="A285" s="225"/>
      <c r="B285" s="225"/>
      <c r="C285" s="225"/>
      <c r="D285" s="225"/>
      <c r="E285" s="225"/>
      <c r="F285" s="225"/>
      <c r="G285" s="225"/>
      <c r="H285" s="225"/>
      <c r="I285" s="225"/>
      <c r="J285" s="225"/>
      <c r="K285" s="225"/>
    </row>
    <row r="286" spans="1:11">
      <c r="A286" s="225"/>
      <c r="B286" s="225"/>
      <c r="C286" s="225"/>
      <c r="D286" s="225"/>
      <c r="E286" s="225"/>
      <c r="F286" s="225"/>
      <c r="G286" s="225"/>
      <c r="H286" s="225"/>
      <c r="I286" s="225"/>
      <c r="J286" s="225"/>
      <c r="K286" s="225"/>
    </row>
    <row r="287" spans="1:11">
      <c r="A287" s="225"/>
      <c r="B287" s="225"/>
      <c r="C287" s="225"/>
      <c r="D287" s="225"/>
      <c r="E287" s="225"/>
      <c r="F287" s="225"/>
      <c r="G287" s="225"/>
      <c r="H287" s="225"/>
      <c r="I287" s="225"/>
      <c r="J287" s="225"/>
      <c r="K287" s="225"/>
    </row>
    <row r="288" spans="1:11">
      <c r="A288" s="225"/>
      <c r="B288" s="225"/>
      <c r="C288" s="225"/>
      <c r="D288" s="225"/>
      <c r="E288" s="225"/>
      <c r="F288" s="225"/>
      <c r="G288" s="225"/>
      <c r="H288" s="225"/>
      <c r="I288" s="225"/>
      <c r="J288" s="225"/>
      <c r="K288" s="225"/>
    </row>
    <row r="289" spans="1:11">
      <c r="A289" s="225"/>
      <c r="B289" s="225"/>
      <c r="C289" s="225"/>
      <c r="D289" s="225"/>
      <c r="E289" s="225"/>
      <c r="F289" s="225"/>
      <c r="G289" s="225"/>
      <c r="H289" s="225"/>
      <c r="I289" s="225"/>
      <c r="J289" s="225"/>
      <c r="K289" s="225"/>
    </row>
    <row r="290" spans="1:11">
      <c r="A290" s="225"/>
      <c r="B290" s="225"/>
      <c r="C290" s="225"/>
      <c r="D290" s="225"/>
      <c r="E290" s="225"/>
      <c r="F290" s="225"/>
      <c r="G290" s="225"/>
      <c r="H290" s="225"/>
      <c r="I290" s="225"/>
      <c r="J290" s="225"/>
      <c r="K290" s="225"/>
    </row>
    <row r="291" spans="1:11">
      <c r="A291" s="225"/>
      <c r="B291" s="225"/>
      <c r="C291" s="225"/>
      <c r="D291" s="225"/>
      <c r="E291" s="225"/>
      <c r="F291" s="225"/>
      <c r="G291" s="225"/>
      <c r="H291" s="225"/>
      <c r="I291" s="225"/>
      <c r="J291" s="225"/>
      <c r="K291" s="225"/>
    </row>
    <row r="292" spans="1:11">
      <c r="A292" s="225"/>
      <c r="B292" s="225"/>
      <c r="C292" s="225"/>
      <c r="D292" s="225"/>
      <c r="E292" s="225"/>
      <c r="F292" s="225"/>
      <c r="G292" s="225"/>
      <c r="H292" s="225"/>
      <c r="I292" s="225"/>
      <c r="J292" s="225"/>
      <c r="K292" s="225"/>
    </row>
    <row r="293" spans="1:11">
      <c r="A293" s="225"/>
      <c r="B293" s="225"/>
      <c r="C293" s="225"/>
      <c r="D293" s="225"/>
      <c r="E293" s="225"/>
      <c r="F293" s="225"/>
      <c r="G293" s="225"/>
      <c r="H293" s="225"/>
      <c r="I293" s="225"/>
      <c r="J293" s="225"/>
      <c r="K293" s="225"/>
    </row>
    <row r="294" spans="1:11">
      <c r="A294" s="225"/>
      <c r="B294" s="225"/>
      <c r="C294" s="225"/>
      <c r="D294" s="225"/>
      <c r="E294" s="225"/>
      <c r="F294" s="225"/>
      <c r="G294" s="225"/>
      <c r="H294" s="225"/>
      <c r="I294" s="225"/>
      <c r="J294" s="225"/>
      <c r="K294" s="225"/>
    </row>
    <row r="295" spans="1:11">
      <c r="A295" s="225"/>
      <c r="B295" s="225"/>
      <c r="C295" s="225"/>
      <c r="D295" s="225"/>
      <c r="E295" s="225"/>
      <c r="F295" s="225"/>
      <c r="G295" s="225"/>
      <c r="H295" s="225"/>
      <c r="I295" s="225"/>
      <c r="J295" s="225"/>
      <c r="K295" s="225"/>
    </row>
    <row r="296" spans="1:11">
      <c r="A296" s="225"/>
      <c r="B296" s="225"/>
      <c r="C296" s="225"/>
      <c r="D296" s="225"/>
      <c r="E296" s="225"/>
      <c r="F296" s="225"/>
      <c r="G296" s="225"/>
      <c r="H296" s="225"/>
      <c r="I296" s="225"/>
      <c r="J296" s="225"/>
      <c r="K296" s="225"/>
    </row>
    <row r="297" spans="1:11">
      <c r="A297" s="225"/>
      <c r="B297" s="225"/>
      <c r="C297" s="225"/>
      <c r="D297" s="225"/>
      <c r="E297" s="225"/>
      <c r="F297" s="225"/>
      <c r="G297" s="225"/>
      <c r="H297" s="225"/>
      <c r="I297" s="225"/>
      <c r="J297" s="225"/>
      <c r="K297" s="225"/>
    </row>
    <row r="298" spans="1:11">
      <c r="A298" s="225"/>
      <c r="B298" s="225"/>
      <c r="C298" s="225"/>
      <c r="D298" s="225"/>
      <c r="E298" s="225"/>
      <c r="F298" s="225"/>
      <c r="G298" s="225"/>
      <c r="H298" s="225"/>
      <c r="I298" s="225"/>
      <c r="J298" s="225"/>
      <c r="K298" s="225"/>
    </row>
    <row r="299" spans="1:11">
      <c r="A299" s="225"/>
      <c r="B299" s="225"/>
      <c r="C299" s="225"/>
      <c r="D299" s="225"/>
      <c r="E299" s="225"/>
      <c r="F299" s="225"/>
      <c r="G299" s="225"/>
      <c r="H299" s="225"/>
      <c r="I299" s="225"/>
      <c r="J299" s="225"/>
      <c r="K299" s="225"/>
    </row>
    <row r="300" spans="1:11">
      <c r="A300" s="225"/>
      <c r="B300" s="225"/>
      <c r="C300" s="225"/>
      <c r="D300" s="225"/>
      <c r="E300" s="225"/>
      <c r="F300" s="225"/>
      <c r="G300" s="225"/>
      <c r="H300" s="225"/>
      <c r="I300" s="225"/>
      <c r="J300" s="225"/>
      <c r="K300" s="225"/>
    </row>
    <row r="301" spans="1:11">
      <c r="A301" s="225"/>
      <c r="B301" s="225"/>
      <c r="C301" s="225"/>
      <c r="D301" s="225"/>
      <c r="E301" s="225"/>
      <c r="F301" s="225"/>
      <c r="G301" s="225"/>
      <c r="H301" s="225"/>
      <c r="I301" s="225"/>
      <c r="J301" s="225"/>
      <c r="K301" s="225"/>
    </row>
    <row r="302" spans="1:11">
      <c r="A302" s="225"/>
      <c r="B302" s="225"/>
      <c r="C302" s="225"/>
      <c r="D302" s="225"/>
      <c r="E302" s="225"/>
      <c r="F302" s="225"/>
      <c r="G302" s="225"/>
      <c r="H302" s="225"/>
      <c r="I302" s="225"/>
      <c r="J302" s="225"/>
      <c r="K302" s="225"/>
    </row>
    <row r="303" spans="1:11">
      <c r="A303" s="225"/>
      <c r="B303" s="225"/>
      <c r="C303" s="225"/>
      <c r="D303" s="225"/>
      <c r="E303" s="225"/>
      <c r="F303" s="225"/>
      <c r="G303" s="225"/>
      <c r="H303" s="225"/>
      <c r="I303" s="225"/>
      <c r="J303" s="225"/>
      <c r="K303" s="225"/>
    </row>
    <row r="304" spans="1:11">
      <c r="A304" s="225"/>
      <c r="B304" s="225"/>
      <c r="C304" s="225"/>
      <c r="D304" s="225"/>
      <c r="E304" s="225"/>
      <c r="F304" s="225"/>
      <c r="G304" s="225"/>
      <c r="H304" s="225"/>
      <c r="I304" s="225"/>
      <c r="J304" s="225"/>
      <c r="K304" s="225"/>
    </row>
    <row r="305" spans="1:11">
      <c r="A305" s="225"/>
      <c r="B305" s="225"/>
      <c r="C305" s="225"/>
      <c r="D305" s="225"/>
      <c r="E305" s="225"/>
      <c r="F305" s="225"/>
      <c r="G305" s="225"/>
      <c r="H305" s="225"/>
      <c r="I305" s="225"/>
      <c r="J305" s="225"/>
      <c r="K305" s="225"/>
    </row>
    <row r="306" spans="1:11">
      <c r="A306" s="225"/>
      <c r="B306" s="225"/>
      <c r="C306" s="225"/>
      <c r="D306" s="225"/>
      <c r="E306" s="225"/>
      <c r="F306" s="225"/>
      <c r="G306" s="225"/>
      <c r="H306" s="225"/>
      <c r="I306" s="225"/>
      <c r="J306" s="225"/>
      <c r="K306" s="225"/>
    </row>
    <row r="307" spans="1:11">
      <c r="A307" s="225"/>
      <c r="B307" s="225"/>
      <c r="C307" s="225"/>
      <c r="D307" s="225"/>
      <c r="E307" s="225"/>
      <c r="F307" s="225"/>
      <c r="G307" s="225"/>
      <c r="H307" s="225"/>
      <c r="I307" s="225"/>
      <c r="J307" s="225"/>
      <c r="K307" s="225"/>
    </row>
    <row r="308" spans="1:11">
      <c r="A308" s="225"/>
      <c r="B308" s="225"/>
      <c r="C308" s="225"/>
      <c r="D308" s="225"/>
      <c r="E308" s="225"/>
      <c r="F308" s="225"/>
      <c r="G308" s="225"/>
      <c r="H308" s="225"/>
      <c r="I308" s="225"/>
      <c r="J308" s="225"/>
      <c r="K308" s="225"/>
    </row>
    <row r="309" spans="1:11">
      <c r="A309" s="225"/>
      <c r="B309" s="225"/>
      <c r="C309" s="225"/>
      <c r="D309" s="225"/>
      <c r="E309" s="225"/>
      <c r="F309" s="225"/>
      <c r="G309" s="225"/>
      <c r="H309" s="225"/>
      <c r="I309" s="225"/>
      <c r="J309" s="225"/>
      <c r="K309" s="225"/>
    </row>
    <row r="310" spans="1:11">
      <c r="A310" s="225"/>
      <c r="B310" s="225"/>
      <c r="C310" s="225"/>
      <c r="D310" s="225"/>
      <c r="E310" s="225"/>
      <c r="F310" s="225"/>
      <c r="G310" s="225"/>
      <c r="H310" s="225"/>
      <c r="I310" s="225"/>
      <c r="J310" s="225"/>
      <c r="K310" s="225"/>
    </row>
    <row r="311" spans="1:11">
      <c r="A311" s="225"/>
      <c r="B311" s="225"/>
      <c r="C311" s="225"/>
      <c r="D311" s="225"/>
      <c r="E311" s="225"/>
      <c r="F311" s="225"/>
      <c r="G311" s="225"/>
      <c r="H311" s="225"/>
      <c r="I311" s="225"/>
      <c r="J311" s="225"/>
      <c r="K311" s="225"/>
    </row>
    <row r="312" spans="1:11">
      <c r="A312" s="225"/>
      <c r="B312" s="225"/>
      <c r="C312" s="225"/>
      <c r="D312" s="225"/>
      <c r="E312" s="225"/>
      <c r="F312" s="225"/>
      <c r="G312" s="225"/>
      <c r="H312" s="225"/>
      <c r="I312" s="225"/>
      <c r="J312" s="225"/>
      <c r="K312" s="225"/>
    </row>
    <row r="313" spans="1:11">
      <c r="A313" s="225"/>
      <c r="B313" s="225"/>
      <c r="C313" s="225"/>
      <c r="D313" s="225"/>
      <c r="E313" s="225"/>
      <c r="F313" s="225"/>
      <c r="G313" s="225"/>
      <c r="H313" s="225"/>
      <c r="I313" s="225"/>
      <c r="J313" s="225"/>
      <c r="K313" s="225"/>
    </row>
    <row r="314" spans="1:11">
      <c r="A314" s="225"/>
      <c r="B314" s="225"/>
      <c r="C314" s="225"/>
      <c r="D314" s="225"/>
      <c r="E314" s="225"/>
      <c r="F314" s="225"/>
      <c r="G314" s="225"/>
      <c r="H314" s="225"/>
      <c r="I314" s="225"/>
      <c r="J314" s="225"/>
      <c r="K314" s="225"/>
    </row>
    <row r="315" spans="1:11">
      <c r="A315" s="225"/>
      <c r="B315" s="225"/>
      <c r="C315" s="225"/>
      <c r="D315" s="225"/>
      <c r="E315" s="225"/>
      <c r="F315" s="225"/>
      <c r="G315" s="225"/>
      <c r="H315" s="225"/>
      <c r="I315" s="225"/>
      <c r="J315" s="225"/>
      <c r="K315" s="225"/>
    </row>
    <row r="316" spans="1:11">
      <c r="A316" s="225"/>
      <c r="B316" s="225"/>
      <c r="C316" s="225"/>
      <c r="D316" s="225"/>
      <c r="E316" s="225"/>
      <c r="F316" s="225"/>
      <c r="G316" s="225"/>
      <c r="H316" s="225"/>
      <c r="I316" s="225"/>
      <c r="J316" s="225"/>
      <c r="K316" s="225"/>
    </row>
    <row r="317" spans="1:11">
      <c r="A317" s="225"/>
      <c r="B317" s="225"/>
      <c r="C317" s="225"/>
      <c r="D317" s="225"/>
      <c r="E317" s="225"/>
      <c r="F317" s="225"/>
      <c r="G317" s="225"/>
      <c r="H317" s="225"/>
      <c r="I317" s="225"/>
      <c r="J317" s="225"/>
      <c r="K317" s="225"/>
    </row>
    <row r="318" spans="1:11">
      <c r="A318" s="225"/>
      <c r="B318" s="225"/>
      <c r="C318" s="225"/>
      <c r="D318" s="225"/>
      <c r="E318" s="225"/>
      <c r="F318" s="225"/>
      <c r="G318" s="225"/>
      <c r="H318" s="225"/>
      <c r="I318" s="225"/>
      <c r="J318" s="225"/>
      <c r="K318" s="225"/>
    </row>
    <row r="319" spans="1:11">
      <c r="A319" s="225"/>
      <c r="B319" s="225"/>
      <c r="C319" s="225"/>
      <c r="D319" s="225"/>
      <c r="E319" s="225"/>
      <c r="F319" s="225"/>
      <c r="G319" s="225"/>
      <c r="H319" s="225"/>
      <c r="I319" s="225"/>
      <c r="J319" s="225"/>
      <c r="K319" s="225"/>
    </row>
    <row r="320" spans="1:11">
      <c r="A320" s="225"/>
      <c r="B320" s="225"/>
      <c r="C320" s="225"/>
      <c r="D320" s="225"/>
      <c r="E320" s="225"/>
      <c r="F320" s="225"/>
      <c r="G320" s="225"/>
      <c r="H320" s="225"/>
      <c r="I320" s="225"/>
      <c r="J320" s="225"/>
      <c r="K320" s="225"/>
    </row>
    <row r="321" spans="1:11">
      <c r="A321" s="225"/>
      <c r="B321" s="225"/>
      <c r="C321" s="225"/>
      <c r="D321" s="225"/>
      <c r="E321" s="225"/>
      <c r="F321" s="225"/>
      <c r="G321" s="225"/>
      <c r="H321" s="225"/>
      <c r="I321" s="225"/>
      <c r="J321" s="225"/>
      <c r="K321" s="225"/>
    </row>
    <row r="322" spans="1:11">
      <c r="A322" s="225"/>
      <c r="B322" s="225"/>
      <c r="C322" s="225"/>
      <c r="D322" s="225"/>
      <c r="E322" s="225"/>
      <c r="F322" s="225"/>
      <c r="G322" s="225"/>
      <c r="H322" s="225"/>
      <c r="I322" s="225"/>
      <c r="J322" s="225"/>
      <c r="K322" s="225"/>
    </row>
    <row r="323" spans="1:11">
      <c r="A323" s="225"/>
      <c r="B323" s="225"/>
      <c r="C323" s="225"/>
      <c r="D323" s="225"/>
      <c r="E323" s="225"/>
      <c r="F323" s="225"/>
      <c r="G323" s="225"/>
      <c r="H323" s="225"/>
      <c r="I323" s="225"/>
      <c r="J323" s="225"/>
      <c r="K323" s="225"/>
    </row>
    <row r="324" spans="1:11">
      <c r="A324" s="225"/>
      <c r="B324" s="225"/>
      <c r="C324" s="225"/>
      <c r="D324" s="225"/>
      <c r="E324" s="225"/>
      <c r="F324" s="225"/>
      <c r="G324" s="225"/>
      <c r="H324" s="225"/>
      <c r="I324" s="225"/>
      <c r="J324" s="225"/>
      <c r="K324" s="225"/>
    </row>
    <row r="325" spans="1:11">
      <c r="A325" s="225"/>
      <c r="B325" s="225"/>
      <c r="C325" s="225"/>
      <c r="D325" s="225"/>
      <c r="E325" s="225"/>
      <c r="F325" s="225"/>
      <c r="G325" s="225"/>
      <c r="H325" s="225"/>
      <c r="I325" s="225"/>
      <c r="J325" s="225"/>
      <c r="K325" s="225"/>
    </row>
    <row r="326" spans="1:11">
      <c r="A326" s="225"/>
      <c r="B326" s="225"/>
      <c r="C326" s="225"/>
      <c r="D326" s="225"/>
      <c r="E326" s="225"/>
      <c r="F326" s="225"/>
      <c r="G326" s="225"/>
      <c r="H326" s="225"/>
      <c r="I326" s="225"/>
      <c r="J326" s="225"/>
      <c r="K326" s="225"/>
    </row>
    <row r="327" spans="1:11">
      <c r="A327" s="225"/>
      <c r="B327" s="225"/>
      <c r="C327" s="225"/>
      <c r="D327" s="225"/>
      <c r="E327" s="225"/>
      <c r="F327" s="225"/>
      <c r="G327" s="225"/>
      <c r="H327" s="225"/>
      <c r="I327" s="225"/>
      <c r="J327" s="225"/>
      <c r="K327" s="225"/>
    </row>
    <row r="328" spans="1:11">
      <c r="A328" s="225"/>
      <c r="B328" s="225"/>
      <c r="C328" s="225"/>
      <c r="D328" s="225"/>
      <c r="E328" s="225"/>
      <c r="F328" s="225"/>
      <c r="G328" s="225"/>
      <c r="H328" s="225"/>
      <c r="I328" s="225"/>
      <c r="J328" s="225"/>
      <c r="K328" s="225"/>
    </row>
    <row r="329" spans="1:11">
      <c r="A329" s="225"/>
      <c r="B329" s="225"/>
      <c r="C329" s="225"/>
      <c r="D329" s="225"/>
      <c r="E329" s="225"/>
      <c r="F329" s="225"/>
      <c r="G329" s="225"/>
      <c r="H329" s="225"/>
      <c r="I329" s="225"/>
      <c r="J329" s="225"/>
      <c r="K329" s="225"/>
    </row>
    <row r="330" spans="1:11">
      <c r="A330" s="225"/>
      <c r="B330" s="225"/>
      <c r="C330" s="225"/>
      <c r="D330" s="225"/>
      <c r="E330" s="225"/>
      <c r="F330" s="225"/>
      <c r="G330" s="225"/>
      <c r="H330" s="225"/>
      <c r="I330" s="225"/>
      <c r="J330" s="225"/>
      <c r="K330" s="225"/>
    </row>
    <row r="331" spans="1:11">
      <c r="A331" s="225"/>
      <c r="B331" s="225"/>
      <c r="C331" s="225"/>
      <c r="D331" s="225"/>
      <c r="E331" s="225"/>
      <c r="F331" s="225"/>
      <c r="G331" s="225"/>
      <c r="H331" s="225"/>
      <c r="I331" s="225"/>
      <c r="J331" s="225"/>
      <c r="K331" s="225"/>
    </row>
    <row r="332" spans="1:11">
      <c r="A332" s="225"/>
      <c r="B332" s="225"/>
      <c r="C332" s="225"/>
      <c r="D332" s="225"/>
      <c r="E332" s="225"/>
      <c r="F332" s="225"/>
      <c r="G332" s="225"/>
      <c r="H332" s="225"/>
      <c r="I332" s="225"/>
      <c r="J332" s="225"/>
      <c r="K332" s="225"/>
    </row>
    <row r="333" spans="1:11">
      <c r="A333" s="225"/>
      <c r="B333" s="225"/>
      <c r="C333" s="225"/>
      <c r="D333" s="225"/>
      <c r="E333" s="225"/>
      <c r="F333" s="225"/>
      <c r="G333" s="225"/>
      <c r="H333" s="225"/>
      <c r="I333" s="225"/>
      <c r="J333" s="225"/>
      <c r="K333" s="225"/>
    </row>
    <row r="334" spans="1:11">
      <c r="A334" s="225"/>
      <c r="B334" s="225"/>
      <c r="C334" s="225"/>
      <c r="D334" s="225"/>
      <c r="E334" s="225"/>
      <c r="F334" s="225"/>
      <c r="G334" s="225"/>
      <c r="H334" s="225"/>
      <c r="I334" s="225"/>
      <c r="J334" s="225"/>
      <c r="K334" s="225"/>
    </row>
    <row r="335" spans="1:11">
      <c r="A335" s="225"/>
      <c r="B335" s="225"/>
      <c r="C335" s="225"/>
      <c r="D335" s="225"/>
      <c r="E335" s="225"/>
      <c r="F335" s="225"/>
      <c r="G335" s="225"/>
      <c r="H335" s="225"/>
      <c r="I335" s="225"/>
      <c r="J335" s="225"/>
      <c r="K335" s="225"/>
    </row>
    <row r="336" spans="1:11">
      <c r="A336" s="225"/>
      <c r="B336" s="225"/>
      <c r="C336" s="225"/>
      <c r="D336" s="225"/>
      <c r="E336" s="225"/>
      <c r="F336" s="225"/>
      <c r="G336" s="225"/>
      <c r="H336" s="225"/>
      <c r="I336" s="225"/>
      <c r="J336" s="225"/>
      <c r="K336" s="225"/>
    </row>
    <row r="337" spans="1:11">
      <c r="A337" s="225"/>
      <c r="B337" s="225"/>
      <c r="C337" s="225"/>
      <c r="D337" s="225"/>
      <c r="E337" s="225"/>
      <c r="F337" s="225"/>
      <c r="G337" s="225"/>
      <c r="H337" s="225"/>
      <c r="I337" s="225"/>
      <c r="J337" s="225"/>
      <c r="K337" s="225"/>
    </row>
    <row r="338" spans="1:11">
      <c r="A338" s="225"/>
      <c r="B338" s="225"/>
      <c r="C338" s="225"/>
      <c r="D338" s="225"/>
      <c r="E338" s="225"/>
      <c r="F338" s="225"/>
      <c r="G338" s="225"/>
      <c r="H338" s="225"/>
      <c r="I338" s="225"/>
      <c r="J338" s="225"/>
      <c r="K338" s="225"/>
    </row>
    <row r="339" spans="1:11">
      <c r="A339" s="225"/>
      <c r="B339" s="225"/>
      <c r="C339" s="225"/>
      <c r="D339" s="225"/>
      <c r="E339" s="225"/>
      <c r="F339" s="225"/>
      <c r="G339" s="225"/>
      <c r="H339" s="225"/>
      <c r="I339" s="225"/>
      <c r="J339" s="225"/>
      <c r="K339" s="225"/>
    </row>
    <row r="340" spans="1:11">
      <c r="A340" s="225"/>
      <c r="B340" s="225"/>
      <c r="C340" s="225"/>
      <c r="D340" s="225"/>
      <c r="E340" s="225"/>
      <c r="F340" s="225"/>
      <c r="G340" s="225"/>
      <c r="H340" s="225"/>
      <c r="I340" s="225"/>
      <c r="J340" s="225"/>
      <c r="K340" s="225"/>
    </row>
    <row r="341" spans="1:11">
      <c r="A341" s="225"/>
      <c r="B341" s="225"/>
      <c r="C341" s="225"/>
      <c r="D341" s="225"/>
      <c r="E341" s="225"/>
      <c r="F341" s="225"/>
      <c r="G341" s="225"/>
      <c r="H341" s="225"/>
      <c r="I341" s="225"/>
      <c r="J341" s="225"/>
      <c r="K341" s="225"/>
    </row>
    <row r="342" spans="1:11">
      <c r="A342" s="225"/>
      <c r="B342" s="225"/>
      <c r="C342" s="225"/>
      <c r="D342" s="225"/>
      <c r="E342" s="225"/>
      <c r="F342" s="225"/>
      <c r="G342" s="225"/>
      <c r="H342" s="225"/>
      <c r="I342" s="225"/>
      <c r="J342" s="225"/>
      <c r="K342" s="225"/>
    </row>
    <row r="343" spans="1:11">
      <c r="A343" s="225"/>
      <c r="B343" s="225"/>
      <c r="C343" s="225"/>
      <c r="D343" s="225"/>
      <c r="E343" s="225"/>
      <c r="F343" s="225"/>
      <c r="G343" s="225"/>
      <c r="H343" s="225"/>
      <c r="I343" s="225"/>
      <c r="J343" s="225"/>
      <c r="K343" s="225"/>
    </row>
    <row r="344" spans="1:11">
      <c r="A344" s="225"/>
      <c r="B344" s="225"/>
      <c r="C344" s="225"/>
      <c r="D344" s="225"/>
      <c r="E344" s="225"/>
      <c r="F344" s="225"/>
      <c r="G344" s="225"/>
      <c r="H344" s="225"/>
      <c r="I344" s="225"/>
      <c r="J344" s="225"/>
      <c r="K344" s="225"/>
    </row>
    <row r="345" spans="1:11">
      <c r="A345" s="225"/>
      <c r="B345" s="225"/>
      <c r="C345" s="225"/>
      <c r="D345" s="225"/>
      <c r="E345" s="225"/>
      <c r="F345" s="225"/>
      <c r="G345" s="225"/>
      <c r="H345" s="225"/>
      <c r="I345" s="225"/>
      <c r="J345" s="225"/>
      <c r="K345" s="225"/>
    </row>
    <row r="346" spans="1:11">
      <c r="A346" s="225"/>
      <c r="B346" s="225"/>
      <c r="C346" s="225"/>
      <c r="D346" s="225"/>
      <c r="E346" s="225"/>
      <c r="F346" s="225"/>
      <c r="G346" s="225"/>
      <c r="H346" s="225"/>
      <c r="I346" s="225"/>
      <c r="J346" s="225"/>
      <c r="K346" s="225"/>
    </row>
    <row r="347" spans="1:11">
      <c r="A347" s="225"/>
      <c r="B347" s="225"/>
      <c r="C347" s="225"/>
      <c r="D347" s="225"/>
      <c r="E347" s="225"/>
      <c r="F347" s="225"/>
      <c r="G347" s="225"/>
      <c r="H347" s="225"/>
      <c r="I347" s="225"/>
      <c r="J347" s="225"/>
      <c r="K347" s="225"/>
    </row>
    <row r="348" spans="1:11">
      <c r="A348" s="225"/>
      <c r="B348" s="225"/>
      <c r="C348" s="225"/>
      <c r="D348" s="225"/>
      <c r="E348" s="225"/>
      <c r="F348" s="225"/>
      <c r="G348" s="225"/>
      <c r="H348" s="225"/>
      <c r="I348" s="225"/>
      <c r="J348" s="225"/>
      <c r="K348" s="225"/>
    </row>
    <row r="349" spans="1:11">
      <c r="A349" s="225"/>
      <c r="B349" s="225"/>
      <c r="C349" s="225"/>
      <c r="D349" s="225"/>
      <c r="E349" s="225"/>
      <c r="F349" s="225"/>
      <c r="G349" s="225"/>
      <c r="H349" s="225"/>
      <c r="I349" s="225"/>
      <c r="J349" s="225"/>
      <c r="K349" s="225"/>
    </row>
    <row r="350" spans="1:11">
      <c r="A350" s="225"/>
      <c r="B350" s="225"/>
      <c r="C350" s="225"/>
      <c r="D350" s="225"/>
      <c r="E350" s="225"/>
      <c r="F350" s="225"/>
      <c r="G350" s="225"/>
      <c r="H350" s="225"/>
      <c r="I350" s="225"/>
      <c r="J350" s="225"/>
      <c r="K350" s="225"/>
    </row>
    <row r="351" spans="1:11">
      <c r="A351" s="225"/>
      <c r="B351" s="225"/>
      <c r="C351" s="225"/>
      <c r="D351" s="225"/>
      <c r="E351" s="225"/>
      <c r="F351" s="225"/>
      <c r="G351" s="225"/>
      <c r="H351" s="225"/>
      <c r="I351" s="225"/>
      <c r="J351" s="225"/>
      <c r="K351" s="225"/>
    </row>
    <row r="352" spans="1:11">
      <c r="A352" s="225"/>
      <c r="B352" s="225"/>
      <c r="C352" s="225"/>
      <c r="D352" s="225"/>
      <c r="E352" s="225"/>
      <c r="F352" s="225"/>
      <c r="G352" s="225"/>
      <c r="H352" s="225"/>
      <c r="I352" s="225"/>
      <c r="J352" s="225"/>
      <c r="K352" s="225"/>
    </row>
    <row r="353" spans="1:11">
      <c r="A353" s="225"/>
      <c r="B353" s="225"/>
      <c r="C353" s="225"/>
      <c r="D353" s="225"/>
      <c r="E353" s="225"/>
      <c r="F353" s="225"/>
      <c r="G353" s="225"/>
      <c r="H353" s="225"/>
      <c r="I353" s="225"/>
      <c r="J353" s="225"/>
      <c r="K353" s="225"/>
    </row>
    <row r="354" spans="1:11">
      <c r="A354" s="225"/>
      <c r="B354" s="225"/>
      <c r="C354" s="225"/>
      <c r="D354" s="225"/>
      <c r="E354" s="225"/>
      <c r="F354" s="225"/>
      <c r="G354" s="225"/>
      <c r="H354" s="225"/>
      <c r="I354" s="225"/>
      <c r="J354" s="225"/>
      <c r="K354" s="225"/>
    </row>
    <row r="355" spans="1:11">
      <c r="A355" s="225"/>
      <c r="B355" s="225"/>
      <c r="C355" s="225"/>
      <c r="D355" s="225"/>
      <c r="E355" s="225"/>
      <c r="F355" s="225"/>
      <c r="G355" s="225"/>
      <c r="H355" s="225"/>
      <c r="I355" s="225"/>
      <c r="J355" s="225"/>
      <c r="K355" s="225"/>
    </row>
    <row r="356" spans="1:11">
      <c r="A356" s="225"/>
      <c r="B356" s="225"/>
      <c r="C356" s="225"/>
      <c r="D356" s="225"/>
      <c r="E356" s="225"/>
      <c r="F356" s="225"/>
      <c r="G356" s="225"/>
      <c r="H356" s="225"/>
      <c r="I356" s="225"/>
      <c r="J356" s="225"/>
      <c r="K356" s="225"/>
    </row>
    <row r="357" spans="1:11">
      <c r="A357" s="225"/>
      <c r="B357" s="225"/>
      <c r="C357" s="225"/>
      <c r="D357" s="225"/>
      <c r="E357" s="225"/>
      <c r="F357" s="225"/>
      <c r="G357" s="225"/>
      <c r="H357" s="225"/>
      <c r="I357" s="225"/>
      <c r="J357" s="225"/>
      <c r="K357" s="225"/>
    </row>
    <row r="358" spans="1:11">
      <c r="A358" s="225"/>
      <c r="B358" s="225"/>
      <c r="C358" s="225"/>
      <c r="D358" s="225"/>
      <c r="E358" s="225"/>
      <c r="F358" s="225"/>
      <c r="G358" s="225"/>
      <c r="H358" s="225"/>
      <c r="I358" s="225"/>
      <c r="J358" s="225"/>
      <c r="K358" s="225"/>
    </row>
    <row r="359" spans="1:11">
      <c r="A359" s="225"/>
      <c r="B359" s="225"/>
      <c r="C359" s="225"/>
      <c r="D359" s="225"/>
      <c r="E359" s="225"/>
      <c r="F359" s="225"/>
      <c r="G359" s="225"/>
      <c r="H359" s="225"/>
      <c r="I359" s="225"/>
      <c r="J359" s="225"/>
      <c r="K359" s="225"/>
    </row>
    <row r="360" spans="1:11">
      <c r="A360" s="225"/>
      <c r="B360" s="225"/>
      <c r="C360" s="225"/>
      <c r="D360" s="225"/>
      <c r="E360" s="225"/>
      <c r="F360" s="225"/>
      <c r="G360" s="225"/>
      <c r="H360" s="225"/>
      <c r="I360" s="225"/>
      <c r="J360" s="225"/>
      <c r="K360" s="225"/>
    </row>
    <row r="361" spans="1:11">
      <c r="A361" s="225"/>
      <c r="B361" s="225"/>
      <c r="C361" s="225"/>
      <c r="D361" s="225"/>
      <c r="E361" s="225"/>
      <c r="F361" s="225"/>
      <c r="G361" s="225"/>
      <c r="H361" s="225"/>
      <c r="I361" s="225"/>
      <c r="J361" s="225"/>
      <c r="K361" s="225"/>
    </row>
    <row r="362" spans="1:11">
      <c r="A362" s="225"/>
      <c r="B362" s="225"/>
      <c r="C362" s="225"/>
      <c r="D362" s="225"/>
      <c r="E362" s="225"/>
      <c r="F362" s="225"/>
      <c r="G362" s="225"/>
      <c r="H362" s="225"/>
      <c r="I362" s="225"/>
      <c r="J362" s="225"/>
      <c r="K362" s="225"/>
    </row>
    <row r="363" spans="1:11">
      <c r="A363" s="225"/>
      <c r="B363" s="225"/>
      <c r="C363" s="225"/>
      <c r="D363" s="225"/>
      <c r="E363" s="225"/>
      <c r="F363" s="225"/>
      <c r="G363" s="225"/>
      <c r="H363" s="225"/>
      <c r="I363" s="225"/>
      <c r="J363" s="225"/>
      <c r="K363" s="225"/>
    </row>
    <row r="364" spans="1:11">
      <c r="A364" s="225"/>
      <c r="B364" s="225"/>
      <c r="C364" s="225"/>
      <c r="D364" s="225"/>
      <c r="E364" s="225"/>
      <c r="F364" s="225"/>
      <c r="G364" s="225"/>
      <c r="H364" s="225"/>
      <c r="I364" s="225"/>
      <c r="J364" s="225"/>
      <c r="K364" s="225"/>
    </row>
    <row r="365" spans="1:11">
      <c r="A365" s="225"/>
      <c r="B365" s="225"/>
      <c r="C365" s="225"/>
      <c r="D365" s="225"/>
      <c r="E365" s="225"/>
      <c r="F365" s="225"/>
      <c r="G365" s="225"/>
      <c r="H365" s="225"/>
      <c r="I365" s="225"/>
      <c r="J365" s="225"/>
      <c r="K365" s="225"/>
    </row>
    <row r="366" spans="1:11">
      <c r="A366" s="225"/>
      <c r="B366" s="225"/>
      <c r="C366" s="225"/>
      <c r="D366" s="225"/>
      <c r="E366" s="225"/>
      <c r="F366" s="225"/>
      <c r="G366" s="225"/>
      <c r="H366" s="225"/>
      <c r="I366" s="225"/>
      <c r="J366" s="225"/>
      <c r="K366" s="225"/>
    </row>
    <row r="367" spans="1:11">
      <c r="A367" s="225"/>
      <c r="B367" s="225"/>
      <c r="C367" s="225"/>
      <c r="D367" s="225"/>
      <c r="E367" s="225"/>
      <c r="F367" s="225"/>
      <c r="G367" s="225"/>
      <c r="H367" s="225"/>
      <c r="I367" s="225"/>
      <c r="J367" s="225"/>
      <c r="K367" s="225"/>
    </row>
    <row r="368" spans="1:11">
      <c r="A368" s="225"/>
      <c r="B368" s="225"/>
      <c r="C368" s="225"/>
      <c r="D368" s="225"/>
      <c r="E368" s="225"/>
      <c r="F368" s="225"/>
      <c r="G368" s="225"/>
      <c r="H368" s="225"/>
      <c r="I368" s="225"/>
      <c r="J368" s="225"/>
      <c r="K368" s="225"/>
    </row>
    <row r="369" spans="1:11">
      <c r="A369" s="225"/>
      <c r="B369" s="225"/>
      <c r="C369" s="225"/>
      <c r="D369" s="225"/>
      <c r="E369" s="225"/>
      <c r="F369" s="225"/>
      <c r="G369" s="225"/>
      <c r="H369" s="225"/>
      <c r="I369" s="225"/>
      <c r="J369" s="225"/>
      <c r="K369" s="225"/>
    </row>
    <row r="370" spans="1:11">
      <c r="A370" s="225"/>
      <c r="B370" s="225"/>
      <c r="C370" s="225"/>
      <c r="D370" s="225"/>
      <c r="E370" s="225"/>
      <c r="F370" s="225"/>
      <c r="G370" s="225"/>
      <c r="H370" s="225"/>
      <c r="I370" s="225"/>
      <c r="J370" s="225"/>
      <c r="K370" s="225"/>
    </row>
    <row r="371" spans="1:11">
      <c r="A371" s="225"/>
      <c r="B371" s="225"/>
      <c r="C371" s="225"/>
      <c r="D371" s="225"/>
      <c r="E371" s="225"/>
      <c r="F371" s="225"/>
      <c r="G371" s="225"/>
      <c r="H371" s="225"/>
      <c r="I371" s="225"/>
      <c r="J371" s="225"/>
      <c r="K371" s="225"/>
    </row>
    <row r="372" spans="1:11">
      <c r="A372" s="225"/>
      <c r="B372" s="225"/>
      <c r="C372" s="225"/>
      <c r="D372" s="225"/>
      <c r="E372" s="225"/>
      <c r="F372" s="225"/>
      <c r="G372" s="225"/>
      <c r="H372" s="225"/>
      <c r="I372" s="225"/>
      <c r="J372" s="225"/>
      <c r="K372" s="225"/>
    </row>
    <row r="373" spans="1:11">
      <c r="A373" s="225"/>
      <c r="B373" s="225"/>
      <c r="C373" s="225"/>
      <c r="D373" s="225"/>
      <c r="E373" s="225"/>
      <c r="F373" s="225"/>
      <c r="G373" s="225"/>
      <c r="H373" s="225"/>
      <c r="I373" s="225"/>
      <c r="J373" s="225"/>
      <c r="K373" s="225"/>
    </row>
    <row r="374" spans="1:11">
      <c r="A374" s="225"/>
      <c r="B374" s="225"/>
      <c r="C374" s="225"/>
      <c r="D374" s="225"/>
      <c r="E374" s="225"/>
      <c r="F374" s="225"/>
      <c r="G374" s="225"/>
      <c r="H374" s="225"/>
      <c r="I374" s="225"/>
      <c r="J374" s="225"/>
      <c r="K374" s="225"/>
    </row>
    <row r="375" spans="1:11">
      <c r="A375" s="225"/>
      <c r="B375" s="225"/>
      <c r="C375" s="225"/>
      <c r="D375" s="225"/>
      <c r="E375" s="225"/>
      <c r="F375" s="225"/>
      <c r="G375" s="225"/>
      <c r="H375" s="225"/>
      <c r="I375" s="225"/>
      <c r="J375" s="225"/>
      <c r="K375" s="225"/>
    </row>
    <row r="376" spans="1:11">
      <c r="A376" s="225"/>
      <c r="B376" s="225"/>
      <c r="C376" s="225"/>
      <c r="D376" s="225"/>
      <c r="E376" s="225"/>
      <c r="F376" s="225"/>
      <c r="G376" s="225"/>
      <c r="H376" s="225"/>
      <c r="I376" s="225"/>
      <c r="J376" s="225"/>
      <c r="K376" s="225"/>
    </row>
    <row r="377" spans="1:11">
      <c r="A377" s="225"/>
      <c r="B377" s="225"/>
      <c r="C377" s="225"/>
      <c r="D377" s="225"/>
      <c r="E377" s="225"/>
      <c r="F377" s="225"/>
      <c r="G377" s="225"/>
      <c r="H377" s="225"/>
      <c r="I377" s="225"/>
      <c r="J377" s="225"/>
      <c r="K377" s="225"/>
    </row>
    <row r="378" spans="1:11">
      <c r="A378" s="225"/>
      <c r="B378" s="225"/>
      <c r="C378" s="225"/>
      <c r="D378" s="225"/>
      <c r="E378" s="225"/>
      <c r="F378" s="225"/>
      <c r="G378" s="225"/>
      <c r="H378" s="225"/>
      <c r="I378" s="225"/>
      <c r="J378" s="225"/>
      <c r="K378" s="225"/>
    </row>
    <row r="379" spans="1:11">
      <c r="A379" s="225"/>
      <c r="B379" s="225"/>
      <c r="C379" s="225"/>
      <c r="D379" s="225"/>
      <c r="E379" s="225"/>
      <c r="F379" s="225"/>
      <c r="G379" s="225"/>
      <c r="H379" s="225"/>
      <c r="I379" s="225"/>
      <c r="J379" s="225"/>
      <c r="K379" s="225"/>
    </row>
    <row r="380" spans="1:11">
      <c r="A380" s="225"/>
      <c r="B380" s="225"/>
      <c r="C380" s="225"/>
      <c r="D380" s="225"/>
      <c r="E380" s="225"/>
      <c r="F380" s="225"/>
      <c r="G380" s="225"/>
      <c r="H380" s="225"/>
      <c r="I380" s="225"/>
      <c r="J380" s="225"/>
      <c r="K380" s="225"/>
    </row>
    <row r="381" spans="1:11">
      <c r="A381" s="225"/>
      <c r="B381" s="225"/>
      <c r="C381" s="225"/>
      <c r="D381" s="225"/>
      <c r="E381" s="225"/>
      <c r="F381" s="225"/>
      <c r="G381" s="225"/>
      <c r="H381" s="225"/>
      <c r="I381" s="225"/>
      <c r="J381" s="225"/>
      <c r="K381" s="225"/>
    </row>
    <row r="382" spans="1:11">
      <c r="A382" s="225"/>
      <c r="B382" s="225"/>
      <c r="C382" s="225"/>
      <c r="D382" s="225"/>
      <c r="E382" s="225"/>
      <c r="F382" s="225"/>
      <c r="G382" s="225"/>
      <c r="H382" s="225"/>
      <c r="I382" s="225"/>
      <c r="J382" s="225"/>
      <c r="K382" s="225"/>
    </row>
    <row r="383" spans="1:11">
      <c r="A383" s="225"/>
      <c r="B383" s="225"/>
      <c r="C383" s="225"/>
      <c r="D383" s="225"/>
      <c r="E383" s="225"/>
      <c r="F383" s="225"/>
      <c r="G383" s="225"/>
      <c r="H383" s="225"/>
      <c r="I383" s="225"/>
      <c r="J383" s="225"/>
      <c r="K383" s="225"/>
    </row>
    <row r="384" spans="1:11">
      <c r="A384" s="225"/>
      <c r="B384" s="225"/>
      <c r="C384" s="225"/>
      <c r="D384" s="225"/>
      <c r="E384" s="225"/>
      <c r="F384" s="225"/>
      <c r="G384" s="225"/>
      <c r="H384" s="225"/>
      <c r="I384" s="225"/>
      <c r="J384" s="225"/>
      <c r="K384" s="225"/>
    </row>
    <row r="385" spans="1:11">
      <c r="A385" s="225"/>
      <c r="B385" s="225"/>
      <c r="C385" s="225"/>
      <c r="D385" s="225"/>
      <c r="E385" s="225"/>
      <c r="F385" s="225"/>
      <c r="G385" s="225"/>
      <c r="H385" s="225"/>
      <c r="I385" s="225"/>
      <c r="J385" s="225"/>
      <c r="K385" s="225"/>
    </row>
    <row r="386" spans="1:11">
      <c r="A386" s="225"/>
      <c r="B386" s="225"/>
      <c r="C386" s="225"/>
      <c r="D386" s="225"/>
      <c r="E386" s="225"/>
      <c r="F386" s="225"/>
      <c r="G386" s="225"/>
      <c r="H386" s="225"/>
      <c r="I386" s="225"/>
      <c r="J386" s="225"/>
      <c r="K386" s="225"/>
    </row>
    <row r="387" spans="1:11">
      <c r="A387" s="225"/>
      <c r="B387" s="225"/>
      <c r="C387" s="225"/>
      <c r="D387" s="225"/>
      <c r="E387" s="225"/>
      <c r="F387" s="225"/>
      <c r="G387" s="225"/>
      <c r="H387" s="225"/>
      <c r="I387" s="225"/>
      <c r="J387" s="225"/>
      <c r="K387" s="225"/>
    </row>
    <row r="388" spans="1:11">
      <c r="A388" s="225"/>
      <c r="B388" s="225"/>
      <c r="C388" s="225"/>
      <c r="D388" s="225"/>
      <c r="E388" s="225"/>
      <c r="F388" s="225"/>
      <c r="G388" s="225"/>
      <c r="H388" s="225"/>
      <c r="I388" s="225"/>
      <c r="J388" s="225"/>
      <c r="K388" s="225"/>
    </row>
    <row r="389" spans="1:11">
      <c r="A389" s="225"/>
      <c r="B389" s="225"/>
      <c r="C389" s="225"/>
      <c r="D389" s="225"/>
      <c r="E389" s="225"/>
      <c r="F389" s="225"/>
      <c r="G389" s="225"/>
      <c r="H389" s="225"/>
      <c r="I389" s="225"/>
      <c r="J389" s="225"/>
      <c r="K389" s="225"/>
    </row>
    <row r="390" spans="1:11">
      <c r="A390" s="225"/>
      <c r="B390" s="225"/>
      <c r="C390" s="225"/>
      <c r="D390" s="225"/>
      <c r="E390" s="225"/>
      <c r="F390" s="225"/>
      <c r="G390" s="225"/>
      <c r="H390" s="225"/>
      <c r="I390" s="225"/>
      <c r="J390" s="225"/>
      <c r="K390" s="225"/>
    </row>
    <row r="391" spans="1:11">
      <c r="A391" s="225"/>
      <c r="B391" s="225"/>
      <c r="C391" s="225"/>
      <c r="D391" s="225"/>
      <c r="E391" s="225"/>
      <c r="F391" s="225"/>
      <c r="G391" s="225"/>
      <c r="H391" s="225"/>
      <c r="I391" s="225"/>
      <c r="J391" s="225"/>
      <c r="K391" s="225"/>
    </row>
    <row r="392" spans="1:11">
      <c r="A392" s="225"/>
      <c r="B392" s="225"/>
      <c r="C392" s="225"/>
      <c r="D392" s="225"/>
      <c r="E392" s="225"/>
      <c r="F392" s="225"/>
      <c r="G392" s="225"/>
      <c r="H392" s="225"/>
      <c r="I392" s="225"/>
      <c r="J392" s="225"/>
      <c r="K392" s="225"/>
    </row>
    <row r="393" spans="1:11">
      <c r="A393" s="225"/>
      <c r="B393" s="225"/>
      <c r="C393" s="225"/>
      <c r="D393" s="225"/>
      <c r="E393" s="225"/>
      <c r="F393" s="225"/>
      <c r="G393" s="225"/>
      <c r="H393" s="225"/>
      <c r="I393" s="225"/>
      <c r="J393" s="225"/>
      <c r="K393" s="225"/>
    </row>
    <row r="394" spans="1:11">
      <c r="A394" s="225"/>
      <c r="B394" s="225"/>
      <c r="C394" s="225"/>
      <c r="D394" s="225"/>
      <c r="E394" s="225"/>
      <c r="F394" s="225"/>
      <c r="G394" s="225"/>
      <c r="H394" s="225"/>
      <c r="I394" s="225"/>
      <c r="J394" s="225"/>
      <c r="K394" s="225"/>
    </row>
    <row r="395" spans="1:11">
      <c r="A395" s="225"/>
      <c r="B395" s="225"/>
      <c r="C395" s="225"/>
      <c r="D395" s="225"/>
      <c r="E395" s="225"/>
      <c r="F395" s="225"/>
      <c r="G395" s="225"/>
      <c r="H395" s="225"/>
      <c r="I395" s="225"/>
      <c r="J395" s="225"/>
      <c r="K395" s="225"/>
    </row>
    <row r="396" spans="1:11">
      <c r="A396" s="225"/>
      <c r="B396" s="225"/>
      <c r="C396" s="225"/>
      <c r="D396" s="225"/>
      <c r="E396" s="225"/>
      <c r="F396" s="225"/>
      <c r="G396" s="225"/>
      <c r="H396" s="225"/>
      <c r="I396" s="225"/>
      <c r="J396" s="225"/>
      <c r="K396" s="225"/>
    </row>
    <row r="397" spans="1:11">
      <c r="A397" s="225"/>
      <c r="B397" s="225"/>
      <c r="C397" s="225"/>
      <c r="D397" s="225"/>
      <c r="E397" s="225"/>
      <c r="F397" s="225"/>
      <c r="G397" s="225"/>
      <c r="H397" s="225"/>
      <c r="I397" s="225"/>
      <c r="J397" s="225"/>
      <c r="K397" s="225"/>
    </row>
    <row r="398" spans="1:11">
      <c r="A398" s="225"/>
      <c r="B398" s="225"/>
      <c r="C398" s="225"/>
      <c r="D398" s="225"/>
      <c r="E398" s="225"/>
      <c r="F398" s="225"/>
      <c r="G398" s="225"/>
      <c r="H398" s="225"/>
      <c r="I398" s="225"/>
      <c r="J398" s="225"/>
      <c r="K398" s="225"/>
    </row>
    <row r="399" spans="1:11">
      <c r="A399" s="225"/>
      <c r="B399" s="225"/>
      <c r="C399" s="225"/>
      <c r="D399" s="225"/>
      <c r="E399" s="225"/>
      <c r="F399" s="225"/>
      <c r="G399" s="225"/>
      <c r="H399" s="225"/>
      <c r="I399" s="225"/>
      <c r="J399" s="225"/>
      <c r="K399" s="225"/>
    </row>
    <row r="400" spans="1:11">
      <c r="A400" s="225"/>
      <c r="B400" s="225"/>
      <c r="C400" s="225"/>
      <c r="D400" s="225"/>
      <c r="E400" s="225"/>
      <c r="F400" s="225"/>
      <c r="G400" s="225"/>
      <c r="H400" s="225"/>
      <c r="I400" s="225"/>
      <c r="J400" s="225"/>
      <c r="K400" s="225"/>
    </row>
    <row r="401" spans="1:11">
      <c r="A401" s="225"/>
      <c r="B401" s="225"/>
      <c r="C401" s="225"/>
      <c r="D401" s="225"/>
      <c r="E401" s="225"/>
      <c r="F401" s="225"/>
      <c r="G401" s="225"/>
      <c r="H401" s="225"/>
      <c r="I401" s="225"/>
      <c r="J401" s="225"/>
      <c r="K401" s="225"/>
    </row>
    <row r="402" spans="1:11">
      <c r="A402" s="225"/>
      <c r="B402" s="225"/>
      <c r="C402" s="225"/>
      <c r="D402" s="225"/>
      <c r="E402" s="225"/>
      <c r="F402" s="225"/>
      <c r="G402" s="225"/>
      <c r="H402" s="225"/>
      <c r="I402" s="225"/>
      <c r="J402" s="225"/>
      <c r="K402" s="225"/>
    </row>
    <row r="403" spans="1:11">
      <c r="A403" s="225"/>
      <c r="B403" s="225"/>
      <c r="C403" s="225"/>
      <c r="D403" s="225"/>
      <c r="E403" s="225"/>
      <c r="F403" s="225"/>
      <c r="G403" s="225"/>
      <c r="H403" s="225"/>
      <c r="I403" s="225"/>
      <c r="J403" s="225"/>
      <c r="K403" s="225"/>
    </row>
    <row r="404" spans="1:11">
      <c r="A404" s="225"/>
      <c r="B404" s="225"/>
      <c r="C404" s="225"/>
      <c r="D404" s="225"/>
      <c r="E404" s="225"/>
      <c r="F404" s="225"/>
      <c r="G404" s="225"/>
      <c r="H404" s="225"/>
      <c r="I404" s="225"/>
      <c r="J404" s="225"/>
      <c r="K404" s="225"/>
    </row>
    <row r="405" spans="1:11">
      <c r="A405" s="225"/>
      <c r="B405" s="225"/>
      <c r="C405" s="225"/>
      <c r="D405" s="225"/>
      <c r="E405" s="225"/>
      <c r="F405" s="225"/>
      <c r="G405" s="225"/>
      <c r="H405" s="225"/>
      <c r="I405" s="225"/>
      <c r="J405" s="225"/>
      <c r="K405" s="225"/>
    </row>
    <row r="406" spans="1:11">
      <c r="A406" s="225"/>
      <c r="B406" s="225"/>
      <c r="C406" s="225"/>
      <c r="D406" s="225"/>
      <c r="E406" s="225"/>
      <c r="F406" s="225"/>
      <c r="G406" s="225"/>
      <c r="H406" s="225"/>
      <c r="I406" s="225"/>
      <c r="J406" s="225"/>
      <c r="K406" s="225"/>
    </row>
    <row r="407" spans="1:11">
      <c r="A407" s="225"/>
      <c r="B407" s="225"/>
      <c r="C407" s="225"/>
      <c r="D407" s="225"/>
      <c r="E407" s="225"/>
      <c r="F407" s="225"/>
      <c r="G407" s="225"/>
      <c r="H407" s="225"/>
      <c r="I407" s="225"/>
      <c r="J407" s="225"/>
      <c r="K407" s="225"/>
    </row>
    <row r="408" spans="1:11">
      <c r="A408" s="225"/>
      <c r="B408" s="225"/>
      <c r="C408" s="225"/>
      <c r="D408" s="225"/>
      <c r="E408" s="225"/>
      <c r="F408" s="225"/>
      <c r="G408" s="225"/>
      <c r="H408" s="225"/>
      <c r="I408" s="225"/>
      <c r="J408" s="225"/>
      <c r="K408" s="225"/>
    </row>
    <row r="409" spans="1:11">
      <c r="A409" s="225"/>
      <c r="B409" s="225"/>
      <c r="C409" s="225"/>
      <c r="D409" s="225"/>
      <c r="E409" s="225"/>
      <c r="F409" s="225"/>
      <c r="G409" s="225"/>
      <c r="H409" s="225"/>
      <c r="I409" s="225"/>
      <c r="J409" s="225"/>
      <c r="K409" s="225"/>
    </row>
    <row r="410" spans="1:11">
      <c r="A410" s="225"/>
      <c r="B410" s="225"/>
      <c r="C410" s="225"/>
      <c r="D410" s="225"/>
      <c r="E410" s="225"/>
      <c r="F410" s="225"/>
      <c r="G410" s="225"/>
      <c r="H410" s="225"/>
      <c r="I410" s="225"/>
      <c r="J410" s="225"/>
      <c r="K410" s="225"/>
    </row>
    <row r="411" spans="1:11">
      <c r="A411" s="225"/>
      <c r="B411" s="225"/>
      <c r="C411" s="225"/>
      <c r="D411" s="225"/>
      <c r="E411" s="225"/>
      <c r="F411" s="225"/>
      <c r="G411" s="225"/>
      <c r="H411" s="225"/>
      <c r="I411" s="225"/>
      <c r="J411" s="225"/>
      <c r="K411" s="225"/>
    </row>
    <row r="412" spans="1:11">
      <c r="A412" s="225"/>
      <c r="B412" s="225"/>
      <c r="C412" s="225"/>
      <c r="D412" s="225"/>
      <c r="E412" s="225"/>
      <c r="F412" s="225"/>
      <c r="G412" s="225"/>
      <c r="H412" s="225"/>
      <c r="I412" s="225"/>
      <c r="J412" s="225"/>
      <c r="K412" s="225"/>
    </row>
    <row r="413" spans="1:11">
      <c r="A413" s="225"/>
      <c r="B413" s="225"/>
      <c r="C413" s="225"/>
      <c r="D413" s="225"/>
      <c r="E413" s="225"/>
      <c r="F413" s="225"/>
      <c r="G413" s="225"/>
      <c r="H413" s="225"/>
      <c r="I413" s="225"/>
      <c r="J413" s="225"/>
      <c r="K413" s="225"/>
    </row>
    <row r="414" spans="1:11">
      <c r="A414" s="225"/>
      <c r="B414" s="225"/>
      <c r="C414" s="225"/>
      <c r="D414" s="225"/>
      <c r="E414" s="225"/>
      <c r="F414" s="225"/>
      <c r="G414" s="225"/>
      <c r="H414" s="225"/>
      <c r="I414" s="225"/>
      <c r="J414" s="225"/>
      <c r="K414" s="225"/>
    </row>
    <row r="415" spans="1:11">
      <c r="A415" s="225"/>
      <c r="B415" s="225"/>
      <c r="C415" s="225"/>
      <c r="D415" s="225"/>
      <c r="E415" s="225"/>
      <c r="F415" s="225"/>
      <c r="G415" s="225"/>
      <c r="H415" s="225"/>
      <c r="I415" s="225"/>
      <c r="J415" s="225"/>
      <c r="K415" s="225"/>
    </row>
    <row r="416" spans="1:11">
      <c r="A416" s="225"/>
      <c r="B416" s="225"/>
      <c r="C416" s="225"/>
      <c r="D416" s="225"/>
      <c r="E416" s="225"/>
      <c r="F416" s="225"/>
      <c r="G416" s="225"/>
      <c r="H416" s="225"/>
      <c r="I416" s="225"/>
      <c r="J416" s="225"/>
      <c r="K416" s="225"/>
    </row>
    <row r="417" spans="1:11">
      <c r="A417" s="225"/>
      <c r="B417" s="225"/>
      <c r="C417" s="225"/>
      <c r="D417" s="225"/>
      <c r="E417" s="225"/>
      <c r="F417" s="225"/>
      <c r="G417" s="225"/>
      <c r="H417" s="225"/>
      <c r="I417" s="225"/>
      <c r="J417" s="225"/>
      <c r="K417" s="225"/>
    </row>
    <row r="418" spans="1:11">
      <c r="A418" s="225"/>
      <c r="B418" s="225"/>
      <c r="C418" s="225"/>
      <c r="D418" s="225"/>
      <c r="E418" s="225"/>
      <c r="F418" s="225"/>
      <c r="G418" s="225"/>
      <c r="H418" s="225"/>
      <c r="I418" s="225"/>
      <c r="J418" s="225"/>
      <c r="K418" s="225"/>
    </row>
    <row r="419" spans="1:11">
      <c r="A419" s="225"/>
      <c r="B419" s="225"/>
      <c r="C419" s="225"/>
      <c r="D419" s="225"/>
      <c r="E419" s="225"/>
      <c r="F419" s="225"/>
      <c r="G419" s="225"/>
      <c r="H419" s="225"/>
      <c r="I419" s="225"/>
      <c r="J419" s="225"/>
      <c r="K419" s="225"/>
    </row>
    <row r="420" spans="1:11">
      <c r="A420" s="225"/>
      <c r="B420" s="225"/>
      <c r="C420" s="225"/>
      <c r="D420" s="225"/>
      <c r="E420" s="225"/>
      <c r="F420" s="225"/>
      <c r="G420" s="225"/>
      <c r="H420" s="225"/>
      <c r="I420" s="225"/>
      <c r="J420" s="225"/>
      <c r="K420" s="225"/>
    </row>
    <row r="421" spans="1:11">
      <c r="A421" s="225"/>
      <c r="B421" s="225"/>
      <c r="C421" s="225"/>
      <c r="D421" s="225"/>
      <c r="E421" s="225"/>
      <c r="F421" s="225"/>
      <c r="G421" s="225"/>
      <c r="H421" s="225"/>
      <c r="I421" s="225"/>
      <c r="J421" s="225"/>
      <c r="K421" s="225"/>
    </row>
    <row r="422" spans="1:11">
      <c r="A422" s="225"/>
      <c r="B422" s="225"/>
      <c r="C422" s="225"/>
      <c r="D422" s="225"/>
      <c r="E422" s="225"/>
      <c r="F422" s="225"/>
      <c r="G422" s="225"/>
      <c r="H422" s="225"/>
      <c r="I422" s="225"/>
      <c r="J422" s="225"/>
      <c r="K422" s="225"/>
    </row>
    <row r="423" spans="1:11">
      <c r="A423" s="225"/>
      <c r="B423" s="225"/>
      <c r="C423" s="225"/>
      <c r="D423" s="225"/>
      <c r="E423" s="225"/>
      <c r="F423" s="225"/>
      <c r="G423" s="225"/>
      <c r="H423" s="225"/>
      <c r="I423" s="225"/>
      <c r="J423" s="225"/>
      <c r="K423" s="225"/>
    </row>
    <row r="424" spans="1:11">
      <c r="A424" s="225"/>
      <c r="B424" s="225"/>
      <c r="C424" s="225"/>
      <c r="D424" s="225"/>
      <c r="E424" s="225"/>
      <c r="F424" s="225"/>
      <c r="G424" s="225"/>
      <c r="H424" s="225"/>
      <c r="I424" s="225"/>
      <c r="J424" s="225"/>
      <c r="K424" s="225"/>
    </row>
    <row r="425" spans="1:11">
      <c r="A425" s="225"/>
      <c r="B425" s="225"/>
      <c r="C425" s="225"/>
      <c r="D425" s="225"/>
      <c r="E425" s="225"/>
      <c r="F425" s="225"/>
      <c r="G425" s="225"/>
      <c r="H425" s="225"/>
      <c r="I425" s="225"/>
      <c r="J425" s="225"/>
      <c r="K425" s="225"/>
    </row>
    <row r="426" spans="1:11">
      <c r="A426" s="225"/>
      <c r="B426" s="225"/>
      <c r="C426" s="225"/>
      <c r="D426" s="225"/>
      <c r="E426" s="225"/>
      <c r="F426" s="225"/>
      <c r="G426" s="225"/>
      <c r="H426" s="225"/>
      <c r="I426" s="225"/>
      <c r="J426" s="225"/>
      <c r="K426" s="225"/>
    </row>
    <row r="427" spans="1:11">
      <c r="A427" s="225"/>
      <c r="B427" s="225"/>
      <c r="C427" s="225"/>
      <c r="D427" s="225"/>
      <c r="E427" s="225"/>
      <c r="F427" s="225"/>
      <c r="G427" s="225"/>
      <c r="H427" s="225"/>
      <c r="I427" s="225"/>
      <c r="J427" s="225"/>
      <c r="K427" s="225"/>
    </row>
    <row r="428" spans="1:11">
      <c r="A428" s="225"/>
      <c r="B428" s="225"/>
      <c r="C428" s="225"/>
      <c r="D428" s="225"/>
      <c r="E428" s="225"/>
      <c r="F428" s="225"/>
      <c r="G428" s="225"/>
      <c r="H428" s="225"/>
      <c r="I428" s="225"/>
      <c r="J428" s="225"/>
      <c r="K428" s="225"/>
    </row>
    <row r="429" spans="1:11">
      <c r="A429" s="225"/>
      <c r="B429" s="225"/>
      <c r="C429" s="225"/>
      <c r="D429" s="225"/>
      <c r="E429" s="225"/>
      <c r="F429" s="225"/>
      <c r="G429" s="225"/>
      <c r="H429" s="225"/>
      <c r="I429" s="225"/>
      <c r="J429" s="225"/>
      <c r="K429" s="225"/>
    </row>
    <row r="430" spans="1:11">
      <c r="A430" s="225"/>
      <c r="B430" s="225"/>
      <c r="C430" s="225"/>
      <c r="D430" s="225"/>
      <c r="E430" s="225"/>
      <c r="F430" s="225"/>
      <c r="G430" s="225"/>
      <c r="H430" s="225"/>
      <c r="I430" s="225"/>
      <c r="J430" s="225"/>
      <c r="K430" s="225"/>
    </row>
    <row r="431" spans="1:11">
      <c r="A431" s="225"/>
      <c r="B431" s="225"/>
      <c r="C431" s="225"/>
      <c r="D431" s="225"/>
      <c r="E431" s="225"/>
      <c r="F431" s="225"/>
      <c r="G431" s="225"/>
      <c r="H431" s="225"/>
      <c r="I431" s="225"/>
      <c r="J431" s="225"/>
      <c r="K431" s="225"/>
    </row>
    <row r="432" spans="1:11">
      <c r="A432" s="225"/>
      <c r="B432" s="225"/>
      <c r="C432" s="225"/>
      <c r="D432" s="225"/>
      <c r="E432" s="225"/>
      <c r="F432" s="225"/>
      <c r="G432" s="225"/>
      <c r="H432" s="225"/>
      <c r="I432" s="225"/>
      <c r="J432" s="225"/>
      <c r="K432" s="225"/>
    </row>
    <row r="433" spans="1:11">
      <c r="A433" s="225"/>
      <c r="B433" s="225"/>
      <c r="C433" s="225"/>
      <c r="D433" s="225"/>
      <c r="E433" s="225"/>
      <c r="F433" s="225"/>
      <c r="G433" s="225"/>
      <c r="H433" s="225"/>
      <c r="I433" s="225"/>
      <c r="J433" s="225"/>
      <c r="K433" s="225"/>
    </row>
    <row r="434" spans="1:11">
      <c r="A434" s="225"/>
      <c r="B434" s="225"/>
      <c r="C434" s="225"/>
      <c r="D434" s="225"/>
      <c r="E434" s="225"/>
      <c r="F434" s="225"/>
      <c r="G434" s="225"/>
      <c r="H434" s="225"/>
      <c r="I434" s="225"/>
      <c r="J434" s="225"/>
      <c r="K434" s="225"/>
    </row>
    <row r="435" spans="1:11">
      <c r="A435" s="225"/>
      <c r="B435" s="225"/>
      <c r="C435" s="225"/>
      <c r="D435" s="225"/>
      <c r="E435" s="225"/>
      <c r="F435" s="225"/>
      <c r="G435" s="225"/>
      <c r="H435" s="225"/>
      <c r="I435" s="225"/>
      <c r="J435" s="225"/>
      <c r="K435" s="225"/>
    </row>
    <row r="436" spans="1:11">
      <c r="A436" s="225"/>
      <c r="B436" s="225"/>
      <c r="C436" s="225"/>
      <c r="D436" s="225"/>
      <c r="E436" s="225"/>
      <c r="F436" s="225"/>
      <c r="G436" s="225"/>
      <c r="H436" s="225"/>
      <c r="I436" s="225"/>
      <c r="J436" s="225"/>
      <c r="K436" s="225"/>
    </row>
    <row r="437" spans="1:11">
      <c r="A437" s="225"/>
      <c r="B437" s="225"/>
      <c r="C437" s="225"/>
      <c r="D437" s="225"/>
      <c r="E437" s="225"/>
      <c r="F437" s="225"/>
      <c r="G437" s="225"/>
      <c r="H437" s="225"/>
      <c r="I437" s="225"/>
      <c r="J437" s="225"/>
      <c r="K437" s="225"/>
    </row>
    <row r="438" spans="1:11">
      <c r="A438" s="225"/>
      <c r="B438" s="225"/>
      <c r="C438" s="225"/>
      <c r="D438" s="225"/>
      <c r="E438" s="225"/>
      <c r="F438" s="225"/>
      <c r="G438" s="225"/>
      <c r="H438" s="225"/>
      <c r="I438" s="225"/>
      <c r="J438" s="225"/>
      <c r="K438" s="225"/>
    </row>
    <row r="439" spans="1:11">
      <c r="A439" s="225"/>
      <c r="B439" s="225"/>
      <c r="C439" s="225"/>
      <c r="D439" s="225"/>
      <c r="E439" s="225"/>
      <c r="F439" s="225"/>
      <c r="G439" s="225"/>
      <c r="H439" s="225"/>
      <c r="I439" s="225"/>
      <c r="J439" s="225"/>
      <c r="K439" s="225"/>
    </row>
    <row r="440" spans="1:11">
      <c r="A440" s="225"/>
      <c r="B440" s="225"/>
      <c r="C440" s="225"/>
      <c r="D440" s="225"/>
      <c r="E440" s="225"/>
      <c r="F440" s="225"/>
      <c r="G440" s="225"/>
      <c r="H440" s="225"/>
      <c r="I440" s="225"/>
      <c r="J440" s="225"/>
      <c r="K440" s="225"/>
    </row>
    <row r="441" spans="1:11">
      <c r="A441" s="225"/>
      <c r="B441" s="225"/>
      <c r="C441" s="225"/>
      <c r="D441" s="225"/>
      <c r="E441" s="225"/>
      <c r="F441" s="225"/>
      <c r="G441" s="225"/>
      <c r="H441" s="225"/>
      <c r="I441" s="225"/>
      <c r="J441" s="225"/>
      <c r="K441" s="225"/>
    </row>
    <row r="442" spans="1:11">
      <c r="A442" s="225"/>
      <c r="B442" s="225"/>
      <c r="C442" s="225"/>
      <c r="D442" s="225"/>
      <c r="E442" s="225"/>
      <c r="F442" s="225"/>
      <c r="G442" s="225"/>
      <c r="H442" s="225"/>
      <c r="I442" s="225"/>
      <c r="J442" s="225"/>
      <c r="K442" s="225"/>
    </row>
    <row r="443" spans="1:11">
      <c r="A443" s="225"/>
      <c r="B443" s="225"/>
      <c r="C443" s="225"/>
      <c r="D443" s="225"/>
      <c r="E443" s="225"/>
      <c r="F443" s="225"/>
      <c r="G443" s="225"/>
      <c r="H443" s="225"/>
      <c r="I443" s="225"/>
      <c r="J443" s="225"/>
      <c r="K443" s="225"/>
    </row>
    <row r="444" spans="1:11">
      <c r="A444" s="225"/>
      <c r="B444" s="225"/>
      <c r="C444" s="225"/>
      <c r="D444" s="225"/>
      <c r="E444" s="225"/>
      <c r="F444" s="225"/>
      <c r="G444" s="225"/>
      <c r="H444" s="225"/>
      <c r="I444" s="225"/>
      <c r="J444" s="225"/>
      <c r="K444" s="225"/>
    </row>
    <row r="445" spans="1:11">
      <c r="A445" s="225"/>
      <c r="B445" s="225"/>
      <c r="C445" s="225"/>
      <c r="D445" s="225"/>
      <c r="E445" s="225"/>
      <c r="F445" s="225"/>
      <c r="G445" s="225"/>
      <c r="H445" s="225"/>
      <c r="I445" s="225"/>
      <c r="J445" s="225"/>
      <c r="K445" s="225"/>
    </row>
    <row r="446" spans="1:11">
      <c r="A446" s="225"/>
      <c r="B446" s="225"/>
      <c r="C446" s="225"/>
      <c r="D446" s="225"/>
      <c r="E446" s="225"/>
      <c r="F446" s="225"/>
      <c r="G446" s="225"/>
      <c r="H446" s="225"/>
      <c r="I446" s="225"/>
      <c r="J446" s="225"/>
      <c r="K446" s="225"/>
    </row>
    <row r="447" spans="1:11">
      <c r="A447" s="225"/>
      <c r="B447" s="225"/>
      <c r="C447" s="225"/>
      <c r="D447" s="225"/>
      <c r="E447" s="225"/>
      <c r="F447" s="225"/>
      <c r="G447" s="225"/>
      <c r="H447" s="225"/>
      <c r="I447" s="225"/>
      <c r="J447" s="225"/>
      <c r="K447" s="225"/>
    </row>
    <row r="448" spans="1:11">
      <c r="A448" s="225"/>
      <c r="B448" s="225"/>
      <c r="C448" s="225"/>
      <c r="D448" s="225"/>
      <c r="E448" s="225"/>
      <c r="F448" s="225"/>
      <c r="G448" s="225"/>
      <c r="H448" s="225"/>
      <c r="I448" s="225"/>
      <c r="J448" s="225"/>
      <c r="K448" s="225"/>
    </row>
    <row r="449" spans="1:11">
      <c r="A449" s="225"/>
      <c r="B449" s="225"/>
      <c r="C449" s="225"/>
      <c r="D449" s="225"/>
      <c r="E449" s="225"/>
      <c r="F449" s="225"/>
      <c r="G449" s="225"/>
      <c r="H449" s="225"/>
      <c r="I449" s="225"/>
      <c r="J449" s="225"/>
      <c r="K449" s="225"/>
    </row>
    <row r="450" spans="1:11">
      <c r="A450" s="225"/>
      <c r="B450" s="225"/>
      <c r="C450" s="225"/>
      <c r="D450" s="225"/>
      <c r="E450" s="225"/>
      <c r="F450" s="225"/>
      <c r="G450" s="225"/>
      <c r="H450" s="225"/>
      <c r="I450" s="225"/>
      <c r="J450" s="225"/>
      <c r="K450" s="225"/>
    </row>
    <row r="451" spans="1:11">
      <c r="A451" s="225"/>
      <c r="B451" s="225"/>
      <c r="C451" s="225"/>
      <c r="D451" s="225"/>
      <c r="E451" s="225"/>
      <c r="F451" s="225"/>
      <c r="G451" s="225"/>
      <c r="H451" s="225"/>
      <c r="I451" s="225"/>
      <c r="J451" s="225"/>
      <c r="K451" s="225"/>
    </row>
    <row r="452" spans="1:11">
      <c r="A452" s="225"/>
      <c r="B452" s="225"/>
      <c r="C452" s="225"/>
      <c r="D452" s="225"/>
      <c r="E452" s="225"/>
      <c r="F452" s="225"/>
      <c r="G452" s="225"/>
      <c r="H452" s="225"/>
      <c r="I452" s="225"/>
      <c r="J452" s="225"/>
      <c r="K452" s="225"/>
    </row>
    <row r="453" spans="1:11">
      <c r="A453" s="225"/>
      <c r="B453" s="225"/>
      <c r="C453" s="225"/>
      <c r="D453" s="225"/>
      <c r="E453" s="225"/>
      <c r="F453" s="225"/>
      <c r="G453" s="225"/>
      <c r="H453" s="225"/>
      <c r="I453" s="225"/>
      <c r="J453" s="225"/>
      <c r="K453" s="225"/>
    </row>
    <row r="454" spans="1:11">
      <c r="A454" s="225"/>
      <c r="B454" s="225"/>
      <c r="C454" s="225"/>
      <c r="D454" s="225"/>
      <c r="E454" s="225"/>
      <c r="F454" s="225"/>
      <c r="G454" s="225"/>
      <c r="H454" s="225"/>
      <c r="I454" s="225"/>
      <c r="J454" s="225"/>
      <c r="K454" s="225"/>
    </row>
    <row r="455" spans="1:11">
      <c r="A455" s="225"/>
      <c r="B455" s="225"/>
      <c r="C455" s="225"/>
      <c r="D455" s="225"/>
      <c r="E455" s="225"/>
      <c r="F455" s="225"/>
      <c r="G455" s="225"/>
      <c r="H455" s="225"/>
      <c r="I455" s="225"/>
      <c r="J455" s="225"/>
      <c r="K455" s="225"/>
    </row>
    <row r="456" spans="1:11">
      <c r="A456" s="225"/>
      <c r="B456" s="225"/>
      <c r="C456" s="225"/>
      <c r="D456" s="225"/>
      <c r="E456" s="225"/>
      <c r="F456" s="225"/>
      <c r="G456" s="225"/>
      <c r="H456" s="225"/>
      <c r="I456" s="225"/>
      <c r="J456" s="225"/>
      <c r="K456" s="225"/>
    </row>
    <row r="457" spans="1:11">
      <c r="A457" s="225"/>
      <c r="B457" s="225"/>
      <c r="C457" s="225"/>
      <c r="D457" s="225"/>
      <c r="E457" s="225"/>
      <c r="F457" s="225"/>
      <c r="G457" s="225"/>
      <c r="H457" s="225"/>
      <c r="I457" s="225"/>
      <c r="J457" s="225"/>
      <c r="K457" s="225"/>
    </row>
    <row r="458" spans="1:11">
      <c r="A458" s="225"/>
      <c r="B458" s="225"/>
      <c r="C458" s="225"/>
      <c r="D458" s="225"/>
      <c r="E458" s="225"/>
      <c r="F458" s="225"/>
      <c r="G458" s="225"/>
      <c r="H458" s="225"/>
      <c r="I458" s="225"/>
      <c r="J458" s="225"/>
      <c r="K458" s="225"/>
    </row>
    <row r="459" spans="1:11">
      <c r="A459" s="225"/>
      <c r="B459" s="225"/>
      <c r="C459" s="225"/>
      <c r="D459" s="225"/>
      <c r="E459" s="225"/>
      <c r="F459" s="225"/>
      <c r="G459" s="225"/>
      <c r="H459" s="225"/>
      <c r="I459" s="225"/>
      <c r="J459" s="225"/>
      <c r="K459" s="225"/>
    </row>
    <row r="460" spans="1:11">
      <c r="A460" s="225"/>
      <c r="B460" s="225"/>
      <c r="C460" s="225"/>
      <c r="D460" s="225"/>
      <c r="E460" s="225"/>
      <c r="F460" s="225"/>
      <c r="G460" s="225"/>
      <c r="H460" s="225"/>
      <c r="I460" s="225"/>
      <c r="J460" s="225"/>
      <c r="K460" s="225"/>
    </row>
    <row r="461" spans="1:11">
      <c r="A461" s="225"/>
      <c r="B461" s="225"/>
      <c r="C461" s="225"/>
      <c r="D461" s="225"/>
      <c r="E461" s="225"/>
      <c r="F461" s="225"/>
      <c r="G461" s="225"/>
      <c r="H461" s="225"/>
      <c r="I461" s="225"/>
      <c r="J461" s="225"/>
      <c r="K461" s="225"/>
    </row>
    <row r="462" spans="1:11">
      <c r="A462" s="225"/>
      <c r="B462" s="225"/>
      <c r="C462" s="225"/>
      <c r="D462" s="225"/>
      <c r="E462" s="225"/>
      <c r="F462" s="225"/>
      <c r="G462" s="225"/>
      <c r="H462" s="225"/>
      <c r="I462" s="225"/>
      <c r="J462" s="225"/>
      <c r="K462" s="225"/>
    </row>
    <row r="463" spans="1:11">
      <c r="A463" s="225"/>
      <c r="B463" s="225"/>
      <c r="C463" s="225"/>
      <c r="D463" s="225"/>
      <c r="E463" s="225"/>
      <c r="F463" s="225"/>
      <c r="G463" s="225"/>
      <c r="H463" s="225"/>
      <c r="I463" s="225"/>
      <c r="J463" s="225"/>
      <c r="K463" s="225"/>
    </row>
    <row r="464" spans="1:11">
      <c r="A464" s="225"/>
      <c r="B464" s="225"/>
      <c r="C464" s="225"/>
      <c r="D464" s="225"/>
      <c r="E464" s="225"/>
      <c r="F464" s="225"/>
      <c r="G464" s="225"/>
      <c r="H464" s="225"/>
      <c r="I464" s="225"/>
      <c r="J464" s="225"/>
      <c r="K464" s="225"/>
    </row>
    <row r="465" spans="1:11">
      <c r="A465" s="225"/>
      <c r="B465" s="225"/>
      <c r="C465" s="225"/>
      <c r="D465" s="225"/>
      <c r="E465" s="225"/>
      <c r="F465" s="225"/>
      <c r="G465" s="225"/>
      <c r="H465" s="225"/>
      <c r="I465" s="225"/>
      <c r="J465" s="225"/>
      <c r="K465" s="225"/>
    </row>
    <row r="466" spans="1:11">
      <c r="A466" s="225"/>
      <c r="B466" s="225"/>
      <c r="C466" s="225"/>
      <c r="D466" s="225"/>
      <c r="E466" s="225"/>
      <c r="F466" s="225"/>
      <c r="G466" s="225"/>
      <c r="H466" s="225"/>
      <c r="I466" s="225"/>
      <c r="J466" s="225"/>
      <c r="K466" s="225"/>
    </row>
    <row r="467" spans="1:11">
      <c r="A467" s="225"/>
      <c r="B467" s="225"/>
      <c r="C467" s="225"/>
      <c r="D467" s="225"/>
      <c r="E467" s="225"/>
      <c r="F467" s="225"/>
      <c r="G467" s="225"/>
      <c r="H467" s="225"/>
      <c r="I467" s="225"/>
      <c r="J467" s="225"/>
      <c r="K467" s="225"/>
    </row>
    <row r="468" spans="1:11">
      <c r="A468" s="225"/>
      <c r="B468" s="225"/>
      <c r="C468" s="225"/>
      <c r="D468" s="225"/>
      <c r="E468" s="225"/>
      <c r="F468" s="225"/>
      <c r="G468" s="225"/>
      <c r="H468" s="225"/>
      <c r="I468" s="225"/>
      <c r="J468" s="225"/>
      <c r="K468" s="225"/>
    </row>
    <row r="469" spans="1:11">
      <c r="A469" s="225"/>
      <c r="B469" s="225"/>
      <c r="C469" s="225"/>
      <c r="D469" s="225"/>
      <c r="E469" s="225"/>
      <c r="F469" s="225"/>
      <c r="G469" s="225"/>
      <c r="H469" s="225"/>
      <c r="I469" s="225"/>
      <c r="J469" s="225"/>
      <c r="K469" s="225"/>
    </row>
    <row r="470" spans="1:11">
      <c r="A470" s="225"/>
      <c r="B470" s="225"/>
      <c r="C470" s="225"/>
      <c r="D470" s="225"/>
      <c r="E470" s="225"/>
      <c r="F470" s="225"/>
      <c r="G470" s="225"/>
      <c r="H470" s="225"/>
      <c r="I470" s="225"/>
      <c r="J470" s="225"/>
      <c r="K470" s="225"/>
    </row>
    <row r="471" spans="1:11">
      <c r="A471" s="225"/>
      <c r="B471" s="225"/>
      <c r="C471" s="225"/>
      <c r="D471" s="225"/>
      <c r="E471" s="225"/>
      <c r="F471" s="225"/>
      <c r="G471" s="225"/>
      <c r="H471" s="225"/>
      <c r="I471" s="225"/>
      <c r="J471" s="225"/>
      <c r="K471" s="225"/>
    </row>
    <row r="472" spans="1:11">
      <c r="A472" s="225"/>
      <c r="B472" s="225"/>
      <c r="C472" s="225"/>
      <c r="D472" s="225"/>
      <c r="E472" s="225"/>
      <c r="F472" s="225"/>
      <c r="G472" s="225"/>
      <c r="H472" s="225"/>
      <c r="I472" s="225"/>
      <c r="J472" s="225"/>
      <c r="K472" s="225"/>
    </row>
    <row r="473" spans="1:11">
      <c r="A473" s="225"/>
      <c r="B473" s="225"/>
      <c r="C473" s="225"/>
      <c r="D473" s="225"/>
      <c r="E473" s="225"/>
      <c r="F473" s="225"/>
      <c r="G473" s="225"/>
      <c r="H473" s="225"/>
      <c r="I473" s="225"/>
      <c r="J473" s="225"/>
      <c r="K473" s="225"/>
    </row>
    <row r="474" spans="1:11">
      <c r="A474" s="225"/>
      <c r="B474" s="225"/>
      <c r="C474" s="225"/>
      <c r="D474" s="225"/>
      <c r="E474" s="225"/>
      <c r="F474" s="225"/>
      <c r="G474" s="225"/>
      <c r="H474" s="225"/>
      <c r="I474" s="225"/>
      <c r="J474" s="225"/>
      <c r="K474" s="225"/>
    </row>
    <row r="475" spans="1:11">
      <c r="A475" s="225"/>
      <c r="B475" s="225"/>
      <c r="C475" s="225"/>
      <c r="D475" s="225"/>
      <c r="E475" s="225"/>
      <c r="F475" s="225"/>
      <c r="G475" s="225"/>
      <c r="H475" s="225"/>
      <c r="I475" s="225"/>
      <c r="J475" s="225"/>
      <c r="K475" s="225"/>
    </row>
    <row r="476" spans="1:11">
      <c r="A476" s="225"/>
      <c r="B476" s="225"/>
      <c r="C476" s="225"/>
      <c r="D476" s="225"/>
      <c r="E476" s="225"/>
      <c r="F476" s="225"/>
      <c r="G476" s="225"/>
      <c r="H476" s="225"/>
      <c r="I476" s="225"/>
      <c r="J476" s="225"/>
      <c r="K476" s="225"/>
    </row>
    <row r="477" spans="1:11">
      <c r="A477" s="225"/>
      <c r="B477" s="225"/>
      <c r="C477" s="225"/>
      <c r="D477" s="225"/>
      <c r="E477" s="225"/>
      <c r="F477" s="225"/>
      <c r="G477" s="225"/>
      <c r="H477" s="225"/>
      <c r="I477" s="225"/>
      <c r="J477" s="225"/>
      <c r="K477" s="225"/>
    </row>
    <row r="478" spans="1:11">
      <c r="A478" s="225"/>
      <c r="B478" s="225"/>
      <c r="C478" s="225"/>
      <c r="D478" s="225"/>
      <c r="E478" s="225"/>
      <c r="F478" s="225"/>
      <c r="G478" s="225"/>
      <c r="H478" s="225"/>
      <c r="I478" s="225"/>
      <c r="J478" s="225"/>
      <c r="K478" s="225"/>
    </row>
    <row r="479" spans="1:11">
      <c r="A479" s="225"/>
      <c r="B479" s="225"/>
      <c r="C479" s="225"/>
      <c r="D479" s="225"/>
      <c r="E479" s="225"/>
      <c r="F479" s="225"/>
      <c r="G479" s="225"/>
      <c r="H479" s="225"/>
      <c r="I479" s="225"/>
      <c r="J479" s="225"/>
      <c r="K479" s="225"/>
    </row>
    <row r="480" spans="1:11">
      <c r="A480" s="225"/>
      <c r="B480" s="225"/>
      <c r="C480" s="225"/>
      <c r="D480" s="225"/>
      <c r="E480" s="225"/>
      <c r="F480" s="225"/>
      <c r="G480" s="225"/>
      <c r="H480" s="225"/>
      <c r="I480" s="225"/>
      <c r="J480" s="225"/>
      <c r="K480" s="225"/>
    </row>
    <row r="481" spans="1:11">
      <c r="A481" s="225"/>
      <c r="B481" s="225"/>
      <c r="C481" s="225"/>
      <c r="D481" s="225"/>
      <c r="E481" s="225"/>
      <c r="F481" s="225"/>
      <c r="G481" s="225"/>
      <c r="H481" s="225"/>
      <c r="I481" s="225"/>
      <c r="J481" s="225"/>
      <c r="K481" s="225"/>
    </row>
    <row r="482" spans="1:11">
      <c r="A482" s="225"/>
      <c r="B482" s="225"/>
      <c r="C482" s="225"/>
      <c r="D482" s="225"/>
      <c r="E482" s="225"/>
      <c r="F482" s="225"/>
      <c r="G482" s="225"/>
      <c r="H482" s="225"/>
      <c r="I482" s="225"/>
      <c r="J482" s="225"/>
      <c r="K482" s="225"/>
    </row>
    <row r="483" spans="1:11">
      <c r="A483" s="225"/>
      <c r="B483" s="225"/>
      <c r="C483" s="225"/>
      <c r="D483" s="225"/>
      <c r="E483" s="225"/>
      <c r="F483" s="225"/>
      <c r="G483" s="225"/>
      <c r="H483" s="225"/>
      <c r="I483" s="225"/>
      <c r="J483" s="225"/>
      <c r="K483" s="225"/>
    </row>
    <row r="484" spans="1:11">
      <c r="A484" s="225"/>
      <c r="B484" s="225"/>
      <c r="C484" s="225"/>
      <c r="D484" s="225"/>
      <c r="E484" s="225"/>
      <c r="F484" s="225"/>
      <c r="G484" s="225"/>
      <c r="H484" s="225"/>
      <c r="I484" s="225"/>
      <c r="J484" s="225"/>
      <c r="K484" s="225"/>
    </row>
    <row r="485" spans="1:11">
      <c r="A485" s="225"/>
      <c r="B485" s="225"/>
      <c r="C485" s="225"/>
      <c r="D485" s="225"/>
      <c r="E485" s="225"/>
      <c r="F485" s="225"/>
      <c r="G485" s="225"/>
      <c r="H485" s="225"/>
      <c r="I485" s="225"/>
      <c r="J485" s="225"/>
      <c r="K485" s="225"/>
    </row>
    <row r="486" spans="1:11">
      <c r="A486" s="225"/>
      <c r="B486" s="225"/>
      <c r="C486" s="225"/>
      <c r="D486" s="225"/>
      <c r="E486" s="225"/>
      <c r="F486" s="225"/>
      <c r="G486" s="225"/>
      <c r="H486" s="225"/>
      <c r="I486" s="225"/>
      <c r="J486" s="225"/>
      <c r="K486" s="225"/>
    </row>
    <row r="487" spans="1:11">
      <c r="A487" s="225"/>
      <c r="B487" s="225"/>
      <c r="C487" s="225"/>
      <c r="D487" s="225"/>
      <c r="E487" s="225"/>
      <c r="F487" s="225"/>
      <c r="G487" s="225"/>
      <c r="H487" s="225"/>
      <c r="I487" s="225"/>
      <c r="J487" s="225"/>
      <c r="K487" s="225"/>
    </row>
    <row r="488" spans="1:11">
      <c r="A488" s="225"/>
      <c r="B488" s="225"/>
      <c r="C488" s="225"/>
      <c r="D488" s="225"/>
      <c r="E488" s="225"/>
      <c r="F488" s="225"/>
      <c r="G488" s="225"/>
      <c r="H488" s="225"/>
      <c r="I488" s="225"/>
      <c r="J488" s="225"/>
      <c r="K488" s="225"/>
    </row>
    <row r="489" spans="1:11">
      <c r="A489" s="225"/>
      <c r="B489" s="225"/>
      <c r="C489" s="225"/>
      <c r="D489" s="225"/>
      <c r="E489" s="225"/>
      <c r="F489" s="225"/>
      <c r="G489" s="225"/>
      <c r="H489" s="225"/>
      <c r="I489" s="225"/>
      <c r="J489" s="225"/>
      <c r="K489" s="225"/>
    </row>
    <row r="490" spans="1:11">
      <c r="A490" s="225"/>
      <c r="B490" s="225"/>
      <c r="C490" s="225"/>
      <c r="D490" s="225"/>
      <c r="E490" s="225"/>
      <c r="F490" s="225"/>
      <c r="G490" s="225"/>
      <c r="H490" s="225"/>
      <c r="I490" s="225"/>
      <c r="J490" s="225"/>
      <c r="K490" s="225"/>
    </row>
    <row r="491" spans="1:11">
      <c r="A491" s="225"/>
      <c r="B491" s="225"/>
      <c r="C491" s="225"/>
      <c r="D491" s="225"/>
      <c r="E491" s="225"/>
      <c r="F491" s="225"/>
      <c r="G491" s="225"/>
      <c r="H491" s="225"/>
      <c r="I491" s="225"/>
      <c r="J491" s="225"/>
      <c r="K491" s="225"/>
    </row>
    <row r="492" spans="1:11">
      <c r="A492" s="225"/>
      <c r="B492" s="225"/>
      <c r="C492" s="225"/>
      <c r="D492" s="225"/>
      <c r="E492" s="225"/>
      <c r="F492" s="225"/>
      <c r="G492" s="225"/>
      <c r="H492" s="225"/>
      <c r="I492" s="225"/>
      <c r="J492" s="225"/>
      <c r="K492" s="225"/>
    </row>
    <row r="493" spans="1:11">
      <c r="A493" s="225"/>
      <c r="B493" s="225"/>
      <c r="C493" s="225"/>
      <c r="D493" s="225"/>
      <c r="E493" s="225"/>
      <c r="F493" s="225"/>
      <c r="G493" s="225"/>
      <c r="H493" s="225"/>
      <c r="I493" s="225"/>
      <c r="J493" s="225"/>
      <c r="K493" s="225"/>
    </row>
    <row r="494" spans="1:11">
      <c r="A494" s="225"/>
      <c r="B494" s="225"/>
      <c r="C494" s="225"/>
      <c r="D494" s="225"/>
      <c r="E494" s="225"/>
      <c r="F494" s="225"/>
      <c r="G494" s="225"/>
      <c r="H494" s="225"/>
      <c r="I494" s="225"/>
      <c r="J494" s="225"/>
      <c r="K494" s="225"/>
    </row>
    <row r="495" spans="1:11">
      <c r="A495" s="225"/>
      <c r="B495" s="225"/>
      <c r="C495" s="225"/>
      <c r="D495" s="225"/>
      <c r="E495" s="225"/>
      <c r="F495" s="225"/>
      <c r="G495" s="225"/>
      <c r="H495" s="225"/>
      <c r="I495" s="225"/>
      <c r="J495" s="225"/>
      <c r="K495" s="225"/>
    </row>
    <row r="496" spans="1:11">
      <c r="A496" s="225"/>
      <c r="B496" s="225"/>
      <c r="C496" s="225"/>
      <c r="D496" s="225"/>
      <c r="E496" s="225"/>
      <c r="F496" s="225"/>
      <c r="G496" s="225"/>
      <c r="H496" s="225"/>
      <c r="I496" s="225"/>
      <c r="J496" s="225"/>
      <c r="K496" s="225"/>
    </row>
    <row r="497" spans="1:11">
      <c r="A497" s="225"/>
      <c r="B497" s="225"/>
      <c r="C497" s="225"/>
      <c r="D497" s="225"/>
      <c r="E497" s="225"/>
      <c r="F497" s="225"/>
      <c r="G497" s="225"/>
      <c r="H497" s="225"/>
      <c r="I497" s="225"/>
      <c r="J497" s="225"/>
      <c r="K497" s="225"/>
    </row>
    <row r="498" spans="1:11">
      <c r="A498" s="225"/>
      <c r="B498" s="225"/>
      <c r="C498" s="225"/>
      <c r="D498" s="225"/>
      <c r="E498" s="225"/>
      <c r="F498" s="225"/>
      <c r="G498" s="225"/>
      <c r="H498" s="225"/>
      <c r="I498" s="225"/>
      <c r="J498" s="225"/>
      <c r="K498" s="225"/>
    </row>
    <row r="499" spans="1:11">
      <c r="A499" s="225"/>
      <c r="B499" s="225"/>
      <c r="C499" s="225"/>
      <c r="D499" s="225"/>
      <c r="E499" s="225"/>
      <c r="F499" s="225"/>
      <c r="G499" s="225"/>
      <c r="H499" s="225"/>
      <c r="I499" s="225"/>
      <c r="J499" s="225"/>
      <c r="K499" s="225"/>
    </row>
    <row r="500" spans="1:11">
      <c r="A500" s="225"/>
      <c r="B500" s="225"/>
      <c r="C500" s="225"/>
      <c r="D500" s="225"/>
      <c r="E500" s="225"/>
      <c r="F500" s="225"/>
      <c r="G500" s="225"/>
      <c r="H500" s="225"/>
      <c r="I500" s="225"/>
      <c r="J500" s="225"/>
      <c r="K500" s="225"/>
    </row>
    <row r="501" spans="1:11">
      <c r="A501" s="225"/>
      <c r="B501" s="225"/>
      <c r="C501" s="225"/>
      <c r="D501" s="225"/>
      <c r="E501" s="225"/>
      <c r="F501" s="225"/>
      <c r="G501" s="225"/>
      <c r="H501" s="225"/>
      <c r="I501" s="225"/>
      <c r="J501" s="225"/>
      <c r="K501" s="225"/>
    </row>
    <row r="502" spans="1:11">
      <c r="A502" s="225"/>
      <c r="B502" s="225"/>
      <c r="C502" s="225"/>
      <c r="D502" s="225"/>
      <c r="E502" s="225"/>
      <c r="F502" s="225"/>
      <c r="G502" s="225"/>
      <c r="H502" s="225"/>
      <c r="I502" s="225"/>
      <c r="J502" s="225"/>
      <c r="K502" s="225"/>
    </row>
    <row r="503" spans="1:11">
      <c r="A503" s="225"/>
      <c r="B503" s="225"/>
      <c r="C503" s="225"/>
      <c r="D503" s="225"/>
      <c r="E503" s="225"/>
      <c r="F503" s="225"/>
      <c r="G503" s="225"/>
      <c r="H503" s="225"/>
      <c r="I503" s="225"/>
      <c r="J503" s="225"/>
      <c r="K503" s="225"/>
    </row>
    <row r="504" spans="1:11">
      <c r="A504" s="225"/>
      <c r="B504" s="225"/>
      <c r="C504" s="225"/>
      <c r="D504" s="225"/>
      <c r="E504" s="225"/>
      <c r="F504" s="225"/>
      <c r="G504" s="225"/>
      <c r="H504" s="225"/>
      <c r="I504" s="225"/>
      <c r="J504" s="225"/>
      <c r="K504" s="225"/>
    </row>
    <row r="505" spans="1:11">
      <c r="A505" s="225"/>
      <c r="B505" s="225"/>
      <c r="C505" s="225"/>
      <c r="D505" s="225"/>
      <c r="E505" s="225"/>
      <c r="F505" s="225"/>
      <c r="G505" s="225"/>
      <c r="H505" s="225"/>
      <c r="I505" s="225"/>
      <c r="J505" s="225"/>
      <c r="K505" s="225"/>
    </row>
    <row r="506" spans="1:11">
      <c r="A506" s="225"/>
      <c r="B506" s="225"/>
      <c r="C506" s="225"/>
      <c r="D506" s="225"/>
      <c r="E506" s="225"/>
      <c r="F506" s="225"/>
      <c r="G506" s="225"/>
      <c r="H506" s="225"/>
      <c r="I506" s="225"/>
      <c r="J506" s="225"/>
      <c r="K506" s="225"/>
    </row>
    <row r="507" spans="1:11">
      <c r="A507" s="225"/>
      <c r="B507" s="225"/>
      <c r="C507" s="225"/>
      <c r="D507" s="225"/>
      <c r="E507" s="225"/>
      <c r="F507" s="225"/>
      <c r="G507" s="225"/>
      <c r="H507" s="225"/>
      <c r="I507" s="225"/>
      <c r="J507" s="225"/>
      <c r="K507" s="225"/>
    </row>
    <row r="508" spans="1:11">
      <c r="A508" s="225"/>
      <c r="B508" s="225"/>
      <c r="C508" s="225"/>
      <c r="D508" s="225"/>
      <c r="E508" s="225"/>
      <c r="F508" s="225"/>
      <c r="G508" s="225"/>
      <c r="H508" s="225"/>
      <c r="I508" s="225"/>
      <c r="J508" s="225"/>
      <c r="K508" s="225"/>
    </row>
    <row r="509" spans="1:11">
      <c r="A509" s="225"/>
      <c r="B509" s="225"/>
      <c r="C509" s="225"/>
      <c r="D509" s="225"/>
      <c r="E509" s="225"/>
      <c r="F509" s="225"/>
      <c r="G509" s="225"/>
      <c r="H509" s="225"/>
      <c r="I509" s="225"/>
      <c r="J509" s="225"/>
      <c r="K509" s="225"/>
    </row>
    <row r="510" spans="1:11">
      <c r="A510" s="225"/>
      <c r="B510" s="225"/>
      <c r="C510" s="225"/>
      <c r="D510" s="225"/>
      <c r="E510" s="225"/>
      <c r="F510" s="225"/>
      <c r="G510" s="225"/>
      <c r="H510" s="225"/>
      <c r="I510" s="225"/>
      <c r="J510" s="225"/>
      <c r="K510" s="225"/>
    </row>
    <row r="511" spans="1:11">
      <c r="A511" s="225"/>
      <c r="B511" s="225"/>
      <c r="C511" s="225"/>
      <c r="D511" s="225"/>
      <c r="E511" s="225"/>
      <c r="F511" s="225"/>
      <c r="G511" s="225"/>
      <c r="H511" s="225"/>
      <c r="I511" s="225"/>
      <c r="J511" s="225"/>
      <c r="K511" s="225"/>
    </row>
    <row r="512" spans="1:11">
      <c r="A512" s="225"/>
      <c r="B512" s="225"/>
      <c r="C512" s="225"/>
      <c r="D512" s="225"/>
      <c r="E512" s="225"/>
      <c r="F512" s="225"/>
      <c r="G512" s="225"/>
      <c r="H512" s="225"/>
      <c r="I512" s="225"/>
      <c r="J512" s="225"/>
      <c r="K512" s="225"/>
    </row>
    <row r="513" spans="1:11">
      <c r="A513" s="225"/>
      <c r="B513" s="225"/>
      <c r="C513" s="225"/>
      <c r="D513" s="225"/>
      <c r="E513" s="225"/>
      <c r="F513" s="225"/>
      <c r="G513" s="225"/>
      <c r="H513" s="225"/>
      <c r="I513" s="225"/>
      <c r="J513" s="225"/>
      <c r="K513" s="225"/>
    </row>
    <row r="514" spans="1:11">
      <c r="A514" s="225"/>
      <c r="B514" s="225"/>
      <c r="C514" s="225"/>
      <c r="D514" s="225"/>
      <c r="E514" s="225"/>
      <c r="F514" s="225"/>
      <c r="G514" s="225"/>
      <c r="H514" s="225"/>
      <c r="I514" s="225"/>
      <c r="J514" s="225"/>
      <c r="K514" s="225"/>
    </row>
    <row r="515" spans="1:11">
      <c r="A515" s="225"/>
      <c r="B515" s="225"/>
      <c r="C515" s="225"/>
      <c r="D515" s="225"/>
      <c r="E515" s="225"/>
      <c r="F515" s="225"/>
      <c r="G515" s="225"/>
      <c r="H515" s="225"/>
      <c r="I515" s="225"/>
      <c r="J515" s="225"/>
      <c r="K515" s="225"/>
    </row>
    <row r="516" spans="1:11">
      <c r="A516" s="225"/>
      <c r="B516" s="225"/>
      <c r="C516" s="225"/>
      <c r="D516" s="225"/>
      <c r="E516" s="225"/>
      <c r="F516" s="225"/>
      <c r="G516" s="225"/>
      <c r="H516" s="225"/>
      <c r="I516" s="225"/>
      <c r="J516" s="225"/>
      <c r="K516" s="225"/>
    </row>
    <row r="517" spans="1:11">
      <c r="A517" s="225"/>
      <c r="B517" s="225"/>
      <c r="C517" s="225"/>
      <c r="D517" s="225"/>
      <c r="E517" s="225"/>
      <c r="F517" s="225"/>
      <c r="G517" s="225"/>
      <c r="H517" s="225"/>
      <c r="I517" s="225"/>
      <c r="J517" s="225"/>
      <c r="K517" s="225"/>
    </row>
    <row r="518" spans="1:11">
      <c r="A518" s="225"/>
      <c r="B518" s="225"/>
      <c r="C518" s="225"/>
      <c r="D518" s="225"/>
      <c r="E518" s="225"/>
      <c r="F518" s="225"/>
      <c r="G518" s="225"/>
      <c r="H518" s="225"/>
      <c r="I518" s="225"/>
      <c r="J518" s="225"/>
      <c r="K518" s="225"/>
    </row>
    <row r="519" spans="1:11">
      <c r="A519" s="225"/>
      <c r="B519" s="225"/>
      <c r="C519" s="225"/>
      <c r="D519" s="225"/>
      <c r="E519" s="225"/>
      <c r="F519" s="225"/>
      <c r="G519" s="225"/>
      <c r="H519" s="225"/>
      <c r="I519" s="225"/>
      <c r="J519" s="225"/>
      <c r="K519" s="225"/>
    </row>
    <row r="520" spans="1:11">
      <c r="A520" s="225"/>
      <c r="B520" s="225"/>
      <c r="C520" s="225"/>
      <c r="D520" s="225"/>
      <c r="E520" s="225"/>
      <c r="F520" s="225"/>
      <c r="G520" s="225"/>
      <c r="H520" s="225"/>
      <c r="I520" s="225"/>
      <c r="J520" s="225"/>
      <c r="K520" s="225"/>
    </row>
    <row r="521" spans="1:11">
      <c r="A521" s="225"/>
      <c r="B521" s="225"/>
      <c r="C521" s="225"/>
      <c r="D521" s="225"/>
      <c r="E521" s="225"/>
      <c r="F521" s="225"/>
      <c r="G521" s="225"/>
      <c r="H521" s="225"/>
      <c r="I521" s="225"/>
      <c r="J521" s="225"/>
      <c r="K521" s="225"/>
    </row>
    <row r="522" spans="1:11">
      <c r="A522" s="225"/>
      <c r="B522" s="225"/>
      <c r="C522" s="225"/>
      <c r="D522" s="225"/>
      <c r="E522" s="225"/>
      <c r="F522" s="225"/>
      <c r="G522" s="225"/>
      <c r="H522" s="225"/>
      <c r="I522" s="225"/>
      <c r="J522" s="225"/>
      <c r="K522" s="225"/>
    </row>
    <row r="523" spans="1:11">
      <c r="A523" s="225"/>
      <c r="B523" s="225"/>
      <c r="C523" s="225"/>
      <c r="D523" s="225"/>
      <c r="E523" s="225"/>
      <c r="F523" s="225"/>
      <c r="G523" s="225"/>
      <c r="H523" s="225"/>
      <c r="I523" s="225"/>
      <c r="J523" s="225"/>
      <c r="K523" s="225"/>
    </row>
    <row r="524" spans="1:11">
      <c r="A524" s="225"/>
      <c r="B524" s="225"/>
      <c r="C524" s="225"/>
      <c r="D524" s="225"/>
      <c r="E524" s="225"/>
      <c r="F524" s="225"/>
      <c r="G524" s="225"/>
      <c r="H524" s="225"/>
      <c r="I524" s="225"/>
      <c r="J524" s="225"/>
      <c r="K524" s="225"/>
    </row>
    <row r="525" spans="1:11">
      <c r="A525" s="225"/>
      <c r="B525" s="225"/>
      <c r="C525" s="225"/>
      <c r="D525" s="225"/>
      <c r="E525" s="225"/>
      <c r="F525" s="225"/>
      <c r="G525" s="225"/>
      <c r="H525" s="225"/>
      <c r="I525" s="225"/>
      <c r="J525" s="225"/>
      <c r="K525" s="225"/>
    </row>
    <row r="526" spans="1:11">
      <c r="A526" s="225"/>
      <c r="B526" s="225"/>
      <c r="C526" s="225"/>
      <c r="D526" s="225"/>
      <c r="E526" s="225"/>
      <c r="F526" s="225"/>
      <c r="G526" s="225"/>
      <c r="H526" s="225"/>
      <c r="I526" s="225"/>
      <c r="J526" s="225"/>
      <c r="K526" s="225"/>
    </row>
    <row r="527" spans="1:11">
      <c r="A527" s="225"/>
      <c r="B527" s="225"/>
      <c r="C527" s="225"/>
      <c r="D527" s="225"/>
      <c r="E527" s="225"/>
      <c r="F527" s="225"/>
      <c r="G527" s="225"/>
      <c r="H527" s="225"/>
      <c r="I527" s="225"/>
      <c r="J527" s="225"/>
      <c r="K527" s="225"/>
    </row>
    <row r="528" spans="1:11">
      <c r="A528" s="225"/>
      <c r="B528" s="225"/>
      <c r="C528" s="225"/>
      <c r="D528" s="225"/>
      <c r="E528" s="225"/>
      <c r="F528" s="225"/>
      <c r="G528" s="225"/>
      <c r="H528" s="225"/>
      <c r="I528" s="225"/>
      <c r="J528" s="225"/>
      <c r="K528" s="225"/>
    </row>
    <row r="529" spans="1:11">
      <c r="A529" s="225"/>
      <c r="B529" s="225"/>
      <c r="C529" s="225"/>
      <c r="D529" s="225"/>
      <c r="E529" s="225"/>
      <c r="F529" s="225"/>
      <c r="G529" s="225"/>
      <c r="H529" s="225"/>
      <c r="I529" s="225"/>
      <c r="J529" s="225"/>
      <c r="K529" s="225"/>
    </row>
    <row r="530" spans="1:11">
      <c r="A530" s="225"/>
      <c r="B530" s="225"/>
      <c r="C530" s="225"/>
      <c r="D530" s="225"/>
      <c r="E530" s="225"/>
      <c r="F530" s="225"/>
      <c r="G530" s="225"/>
      <c r="H530" s="225"/>
      <c r="I530" s="225"/>
      <c r="J530" s="225"/>
      <c r="K530" s="225"/>
    </row>
    <row r="531" spans="1:11">
      <c r="A531" s="225"/>
      <c r="B531" s="225"/>
      <c r="C531" s="225"/>
      <c r="D531" s="225"/>
      <c r="E531" s="225"/>
      <c r="F531" s="225"/>
      <c r="G531" s="225"/>
      <c r="H531" s="225"/>
      <c r="I531" s="225"/>
      <c r="J531" s="225"/>
      <c r="K531" s="225"/>
    </row>
    <row r="532" spans="1:11">
      <c r="A532" s="225"/>
      <c r="B532" s="225"/>
      <c r="C532" s="225"/>
      <c r="D532" s="225"/>
      <c r="E532" s="225"/>
      <c r="F532" s="225"/>
      <c r="G532" s="225"/>
      <c r="H532" s="225"/>
      <c r="I532" s="225"/>
      <c r="J532" s="225"/>
      <c r="K532" s="225"/>
    </row>
    <row r="533" spans="1:11">
      <c r="A533" s="225"/>
      <c r="B533" s="225"/>
      <c r="C533" s="225"/>
      <c r="D533" s="225"/>
      <c r="E533" s="225"/>
      <c r="F533" s="225"/>
      <c r="G533" s="225"/>
      <c r="H533" s="225"/>
      <c r="I533" s="225"/>
      <c r="J533" s="225"/>
      <c r="K533" s="225"/>
    </row>
    <row r="534" spans="1:11">
      <c r="A534" s="225"/>
      <c r="B534" s="225"/>
      <c r="C534" s="225"/>
      <c r="D534" s="225"/>
      <c r="E534" s="225"/>
      <c r="F534" s="225"/>
      <c r="G534" s="225"/>
      <c r="H534" s="225"/>
      <c r="I534" s="225"/>
      <c r="J534" s="225"/>
      <c r="K534" s="225"/>
    </row>
    <row r="535" spans="1:11">
      <c r="A535" s="225"/>
      <c r="B535" s="225"/>
      <c r="C535" s="225"/>
      <c r="D535" s="225"/>
      <c r="E535" s="225"/>
      <c r="F535" s="225"/>
      <c r="G535" s="225"/>
      <c r="H535" s="225"/>
      <c r="I535" s="225"/>
      <c r="J535" s="225"/>
      <c r="K535" s="225"/>
    </row>
    <row r="536" spans="1:11">
      <c r="A536" s="225"/>
      <c r="B536" s="225"/>
      <c r="C536" s="225"/>
      <c r="D536" s="225"/>
      <c r="E536" s="225"/>
      <c r="F536" s="225"/>
      <c r="G536" s="225"/>
      <c r="H536" s="225"/>
      <c r="I536" s="225"/>
      <c r="J536" s="225"/>
      <c r="K536" s="225"/>
    </row>
    <row r="537" spans="1:11">
      <c r="A537" s="225"/>
      <c r="B537" s="225"/>
      <c r="C537" s="225"/>
      <c r="D537" s="225"/>
      <c r="E537" s="225"/>
      <c r="F537" s="225"/>
      <c r="G537" s="225"/>
      <c r="H537" s="225"/>
      <c r="I537" s="225"/>
      <c r="J537" s="225"/>
      <c r="K537" s="225"/>
    </row>
    <row r="538" spans="1:11">
      <c r="A538" s="225"/>
      <c r="B538" s="225"/>
      <c r="C538" s="225"/>
      <c r="D538" s="225"/>
      <c r="E538" s="225"/>
      <c r="F538" s="225"/>
      <c r="G538" s="225"/>
      <c r="H538" s="225"/>
      <c r="I538" s="225"/>
      <c r="J538" s="225"/>
      <c r="K538" s="225"/>
    </row>
    <row r="539" spans="1:11">
      <c r="A539" s="225"/>
      <c r="B539" s="225"/>
      <c r="C539" s="225"/>
      <c r="D539" s="225"/>
      <c r="E539" s="225"/>
      <c r="F539" s="225"/>
      <c r="G539" s="225"/>
      <c r="H539" s="225"/>
      <c r="I539" s="225"/>
      <c r="J539" s="225"/>
      <c r="K539" s="225"/>
    </row>
    <row r="540" spans="1:11">
      <c r="A540" s="225"/>
      <c r="B540" s="225"/>
      <c r="C540" s="225"/>
      <c r="D540" s="225"/>
      <c r="E540" s="225"/>
      <c r="F540" s="225"/>
      <c r="G540" s="225"/>
      <c r="H540" s="225"/>
      <c r="I540" s="225"/>
      <c r="J540" s="225"/>
      <c r="K540" s="225"/>
    </row>
    <row r="541" spans="1:11">
      <c r="A541" s="225"/>
      <c r="B541" s="225"/>
      <c r="C541" s="225"/>
      <c r="D541" s="225"/>
      <c r="E541" s="225"/>
      <c r="F541" s="225"/>
      <c r="G541" s="225"/>
      <c r="H541" s="225"/>
      <c r="I541" s="225"/>
      <c r="J541" s="225"/>
      <c r="K541" s="225"/>
    </row>
    <row r="542" spans="1:11">
      <c r="A542" s="225"/>
      <c r="B542" s="225"/>
      <c r="C542" s="225"/>
      <c r="D542" s="225"/>
      <c r="E542" s="225"/>
      <c r="F542" s="225"/>
      <c r="G542" s="225"/>
      <c r="H542" s="225"/>
      <c r="I542" s="225"/>
      <c r="J542" s="225"/>
      <c r="K542" s="225"/>
    </row>
    <row r="543" spans="1:11">
      <c r="A543" s="225"/>
      <c r="B543" s="225"/>
      <c r="C543" s="225"/>
      <c r="D543" s="225"/>
      <c r="E543" s="225"/>
      <c r="F543" s="225"/>
      <c r="G543" s="225"/>
      <c r="H543" s="225"/>
      <c r="I543" s="225"/>
      <c r="J543" s="225"/>
      <c r="K543" s="225"/>
    </row>
    <row r="544" spans="1:11">
      <c r="A544" s="225"/>
      <c r="B544" s="225"/>
      <c r="C544" s="225"/>
      <c r="D544" s="225"/>
      <c r="E544" s="225"/>
      <c r="F544" s="225"/>
      <c r="G544" s="225"/>
      <c r="H544" s="225"/>
      <c r="I544" s="225"/>
      <c r="J544" s="225"/>
      <c r="K544" s="225"/>
    </row>
    <row r="545" spans="1:11">
      <c r="A545" s="225"/>
      <c r="B545" s="225"/>
      <c r="C545" s="225"/>
      <c r="D545" s="225"/>
      <c r="E545" s="225"/>
      <c r="F545" s="225"/>
      <c r="G545" s="225"/>
      <c r="H545" s="225"/>
      <c r="I545" s="225"/>
      <c r="J545" s="225"/>
      <c r="K545" s="225"/>
    </row>
    <row r="546" spans="1:11">
      <c r="A546" s="225"/>
      <c r="B546" s="225"/>
      <c r="C546" s="225"/>
      <c r="D546" s="225"/>
      <c r="E546" s="225"/>
      <c r="F546" s="225"/>
      <c r="G546" s="225"/>
      <c r="H546" s="225"/>
      <c r="I546" s="225"/>
      <c r="J546" s="225"/>
      <c r="K546" s="225"/>
    </row>
    <row r="547" spans="1:11">
      <c r="A547" s="225"/>
      <c r="B547" s="225"/>
      <c r="C547" s="225"/>
      <c r="D547" s="225"/>
      <c r="E547" s="225"/>
      <c r="F547" s="225"/>
      <c r="G547" s="225"/>
      <c r="H547" s="225"/>
      <c r="I547" s="225"/>
      <c r="J547" s="225"/>
      <c r="K547" s="225"/>
    </row>
    <row r="548" spans="1:11">
      <c r="A548" s="225"/>
      <c r="B548" s="225"/>
      <c r="C548" s="225"/>
      <c r="D548" s="225"/>
      <c r="E548" s="225"/>
      <c r="F548" s="225"/>
      <c r="G548" s="225"/>
      <c r="H548" s="225"/>
      <c r="I548" s="225"/>
      <c r="J548" s="225"/>
      <c r="K548" s="225"/>
    </row>
    <row r="549" spans="1:11">
      <c r="A549" s="225"/>
      <c r="B549" s="225"/>
      <c r="C549" s="225"/>
      <c r="D549" s="225"/>
      <c r="E549" s="225"/>
      <c r="F549" s="225"/>
      <c r="G549" s="225"/>
      <c r="H549" s="225"/>
      <c r="I549" s="225"/>
      <c r="J549" s="225"/>
      <c r="K549" s="225"/>
    </row>
    <row r="550" spans="1:11">
      <c r="A550" s="225"/>
      <c r="B550" s="225"/>
      <c r="C550" s="225"/>
      <c r="D550" s="225"/>
      <c r="E550" s="225"/>
      <c r="F550" s="225"/>
      <c r="G550" s="225"/>
      <c r="H550" s="225"/>
      <c r="I550" s="225"/>
      <c r="J550" s="225"/>
      <c r="K550" s="225"/>
    </row>
    <row r="551" spans="1:11">
      <c r="A551" s="225"/>
      <c r="B551" s="225"/>
      <c r="C551" s="225"/>
      <c r="D551" s="225"/>
      <c r="E551" s="225"/>
      <c r="F551" s="225"/>
      <c r="G551" s="225"/>
      <c r="H551" s="225"/>
      <c r="I551" s="225"/>
      <c r="J551" s="225"/>
      <c r="K551" s="225"/>
    </row>
    <row r="552" spans="1:11">
      <c r="A552" s="225"/>
      <c r="B552" s="225"/>
      <c r="C552" s="225"/>
      <c r="D552" s="225"/>
      <c r="E552" s="225"/>
      <c r="F552" s="225"/>
      <c r="G552" s="225"/>
      <c r="H552" s="225"/>
      <c r="I552" s="225"/>
      <c r="J552" s="225"/>
      <c r="K552" s="225"/>
    </row>
    <row r="553" spans="1:11">
      <c r="A553" s="225"/>
      <c r="B553" s="225"/>
      <c r="C553" s="225"/>
      <c r="D553" s="225"/>
      <c r="E553" s="225"/>
      <c r="F553" s="225"/>
      <c r="G553" s="225"/>
      <c r="H553" s="225"/>
      <c r="I553" s="225"/>
      <c r="J553" s="225"/>
      <c r="K553" s="225"/>
    </row>
    <row r="554" spans="1:11">
      <c r="A554" s="225"/>
      <c r="B554" s="225"/>
      <c r="C554" s="225"/>
      <c r="D554" s="225"/>
      <c r="E554" s="225"/>
      <c r="F554" s="225"/>
      <c r="G554" s="225"/>
      <c r="H554" s="225"/>
      <c r="I554" s="225"/>
      <c r="J554" s="225"/>
      <c r="K554" s="225"/>
    </row>
    <row r="555" spans="1:11">
      <c r="A555" s="225"/>
      <c r="B555" s="225"/>
      <c r="C555" s="225"/>
      <c r="D555" s="225"/>
      <c r="E555" s="225"/>
      <c r="F555" s="225"/>
      <c r="G555" s="225"/>
      <c r="H555" s="225"/>
      <c r="I555" s="225"/>
      <c r="J555" s="225"/>
      <c r="K555" s="225"/>
    </row>
    <row r="556" spans="1:11">
      <c r="A556" s="225"/>
      <c r="B556" s="225"/>
      <c r="C556" s="225"/>
      <c r="D556" s="225"/>
      <c r="E556" s="225"/>
      <c r="F556" s="225"/>
      <c r="G556" s="225"/>
      <c r="H556" s="225"/>
      <c r="I556" s="225"/>
      <c r="J556" s="225"/>
      <c r="K556" s="225"/>
    </row>
    <row r="557" spans="1:11">
      <c r="A557" s="225"/>
      <c r="B557" s="225"/>
      <c r="C557" s="225"/>
      <c r="D557" s="225"/>
      <c r="E557" s="225"/>
      <c r="F557" s="225"/>
      <c r="G557" s="225"/>
      <c r="H557" s="225"/>
      <c r="I557" s="225"/>
      <c r="J557" s="225"/>
      <c r="K557" s="225"/>
    </row>
    <row r="558" spans="1:11">
      <c r="A558" s="225"/>
      <c r="B558" s="225"/>
      <c r="C558" s="225"/>
      <c r="D558" s="225"/>
      <c r="E558" s="225"/>
      <c r="F558" s="225"/>
      <c r="G558" s="225"/>
      <c r="H558" s="225"/>
      <c r="I558" s="225"/>
      <c r="J558" s="225"/>
      <c r="K558" s="225"/>
    </row>
    <row r="559" spans="1:11">
      <c r="A559" s="225"/>
      <c r="B559" s="225"/>
      <c r="C559" s="225"/>
      <c r="D559" s="225"/>
      <c r="E559" s="225"/>
      <c r="F559" s="225"/>
      <c r="G559" s="225"/>
      <c r="H559" s="225"/>
      <c r="I559" s="225"/>
      <c r="J559" s="225"/>
      <c r="K559" s="225"/>
    </row>
    <row r="560" spans="1:11">
      <c r="A560" s="225"/>
      <c r="B560" s="225"/>
      <c r="C560" s="225"/>
      <c r="D560" s="225"/>
      <c r="E560" s="225"/>
      <c r="F560" s="225"/>
      <c r="G560" s="225"/>
      <c r="H560" s="225"/>
      <c r="I560" s="225"/>
      <c r="J560" s="225"/>
      <c r="K560" s="225"/>
    </row>
    <row r="561" spans="1:11">
      <c r="A561" s="225"/>
      <c r="B561" s="225"/>
      <c r="C561" s="225"/>
      <c r="D561" s="225"/>
      <c r="E561" s="225"/>
      <c r="F561" s="225"/>
      <c r="G561" s="225"/>
      <c r="H561" s="225"/>
      <c r="I561" s="225"/>
      <c r="J561" s="225"/>
      <c r="K561" s="225"/>
    </row>
    <row r="562" spans="1:11">
      <c r="A562" s="225"/>
      <c r="B562" s="225"/>
      <c r="C562" s="225"/>
      <c r="D562" s="225"/>
      <c r="E562" s="225"/>
      <c r="F562" s="225"/>
      <c r="G562" s="225"/>
      <c r="H562" s="225"/>
      <c r="I562" s="225"/>
      <c r="J562" s="225"/>
      <c r="K562" s="225"/>
    </row>
    <row r="563" spans="1:11">
      <c r="A563" s="225"/>
      <c r="B563" s="225"/>
      <c r="C563" s="225"/>
      <c r="D563" s="225"/>
      <c r="E563" s="225"/>
      <c r="F563" s="225"/>
      <c r="G563" s="225"/>
      <c r="H563" s="225"/>
      <c r="I563" s="225"/>
      <c r="J563" s="225"/>
      <c r="K563" s="225"/>
    </row>
    <row r="564" spans="1:11">
      <c r="A564" s="225"/>
      <c r="B564" s="225"/>
      <c r="C564" s="225"/>
      <c r="D564" s="225"/>
      <c r="E564" s="225"/>
      <c r="F564" s="225"/>
      <c r="G564" s="225"/>
      <c r="H564" s="225"/>
      <c r="I564" s="225"/>
      <c r="J564" s="225"/>
      <c r="K564" s="225"/>
    </row>
    <row r="565" spans="1:11">
      <c r="A565" s="225"/>
      <c r="B565" s="225"/>
      <c r="C565" s="225"/>
      <c r="D565" s="225"/>
      <c r="E565" s="225"/>
      <c r="F565" s="225"/>
      <c r="G565" s="225"/>
      <c r="H565" s="225"/>
      <c r="I565" s="225"/>
      <c r="J565" s="225"/>
      <c r="K565" s="225"/>
    </row>
    <row r="566" spans="1:11">
      <c r="A566" s="225"/>
      <c r="B566" s="225"/>
      <c r="C566" s="225"/>
      <c r="D566" s="225"/>
      <c r="E566" s="225"/>
      <c r="F566" s="225"/>
      <c r="G566" s="225"/>
      <c r="H566" s="225"/>
      <c r="I566" s="225"/>
      <c r="J566" s="225"/>
      <c r="K566" s="225"/>
    </row>
    <row r="567" spans="1:11">
      <c r="A567" s="225"/>
      <c r="B567" s="225"/>
      <c r="C567" s="225"/>
      <c r="D567" s="225"/>
      <c r="E567" s="225"/>
      <c r="F567" s="225"/>
      <c r="G567" s="225"/>
      <c r="H567" s="225"/>
      <c r="I567" s="225"/>
      <c r="J567" s="225"/>
      <c r="K567" s="225"/>
    </row>
    <row r="568" spans="1:11">
      <c r="A568" s="225"/>
      <c r="B568" s="225"/>
      <c r="C568" s="225"/>
      <c r="D568" s="225"/>
      <c r="E568" s="225"/>
      <c r="F568" s="225"/>
      <c r="G568" s="225"/>
      <c r="H568" s="225"/>
      <c r="I568" s="225"/>
      <c r="J568" s="225"/>
      <c r="K568" s="225"/>
    </row>
    <row r="569" spans="1:11">
      <c r="A569" s="225"/>
      <c r="B569" s="225"/>
      <c r="C569" s="225"/>
      <c r="D569" s="225"/>
      <c r="E569" s="225"/>
      <c r="F569" s="225"/>
      <c r="G569" s="225"/>
      <c r="H569" s="225"/>
      <c r="I569" s="225"/>
      <c r="J569" s="225"/>
      <c r="K569" s="225"/>
    </row>
    <row r="570" spans="1:11">
      <c r="A570" s="225"/>
      <c r="B570" s="225"/>
      <c r="C570" s="225"/>
      <c r="D570" s="225"/>
      <c r="E570" s="225"/>
      <c r="F570" s="225"/>
      <c r="G570" s="225"/>
      <c r="H570" s="225"/>
      <c r="I570" s="225"/>
      <c r="J570" s="225"/>
      <c r="K570" s="225"/>
    </row>
    <row r="571" spans="1:11">
      <c r="A571" s="225"/>
      <c r="B571" s="225"/>
      <c r="C571" s="225"/>
      <c r="D571" s="225"/>
      <c r="E571" s="225"/>
      <c r="F571" s="225"/>
      <c r="G571" s="225"/>
      <c r="H571" s="225"/>
      <c r="I571" s="225"/>
      <c r="J571" s="225"/>
      <c r="K571" s="225"/>
    </row>
    <row r="572" spans="1:11">
      <c r="A572" s="225"/>
      <c r="B572" s="225"/>
      <c r="C572" s="225"/>
      <c r="D572" s="225"/>
      <c r="E572" s="225"/>
      <c r="F572" s="225"/>
      <c r="G572" s="225"/>
      <c r="H572" s="225"/>
      <c r="I572" s="225"/>
      <c r="J572" s="225"/>
      <c r="K572" s="225"/>
    </row>
    <row r="573" spans="1:11">
      <c r="A573" s="225"/>
      <c r="B573" s="225"/>
      <c r="C573" s="225"/>
      <c r="D573" s="225"/>
      <c r="E573" s="225"/>
      <c r="F573" s="225"/>
      <c r="G573" s="225"/>
      <c r="H573" s="225"/>
      <c r="I573" s="225"/>
      <c r="J573" s="225"/>
      <c r="K573" s="225"/>
    </row>
    <row r="574" spans="1:11">
      <c r="A574" s="225"/>
      <c r="B574" s="225"/>
      <c r="C574" s="225"/>
      <c r="D574" s="225"/>
      <c r="E574" s="225"/>
      <c r="F574" s="225"/>
      <c r="G574" s="225"/>
      <c r="H574" s="225"/>
      <c r="I574" s="225"/>
      <c r="J574" s="225"/>
      <c r="K574" s="225"/>
    </row>
    <row r="575" spans="1:11">
      <c r="A575" s="225"/>
      <c r="B575" s="225"/>
      <c r="C575" s="225"/>
      <c r="D575" s="225"/>
      <c r="E575" s="225"/>
      <c r="F575" s="225"/>
      <c r="G575" s="225"/>
      <c r="H575" s="225"/>
      <c r="I575" s="225"/>
      <c r="J575" s="225"/>
      <c r="K575" s="225"/>
    </row>
    <row r="576" spans="1:11">
      <c r="A576" s="225"/>
      <c r="B576" s="225"/>
      <c r="C576" s="225"/>
      <c r="D576" s="225"/>
      <c r="E576" s="225"/>
      <c r="F576" s="225"/>
      <c r="G576" s="225"/>
      <c r="H576" s="225"/>
      <c r="I576" s="225"/>
      <c r="J576" s="225"/>
      <c r="K576" s="225"/>
    </row>
    <row r="577" spans="1:11">
      <c r="A577" s="225"/>
      <c r="B577" s="225"/>
      <c r="C577" s="225"/>
      <c r="D577" s="225"/>
      <c r="E577" s="225"/>
      <c r="F577" s="225"/>
      <c r="G577" s="225"/>
      <c r="H577" s="225"/>
      <c r="I577" s="225"/>
      <c r="J577" s="225"/>
      <c r="K577" s="225"/>
    </row>
    <row r="578" spans="1:11">
      <c r="A578" s="225"/>
      <c r="B578" s="225"/>
      <c r="C578" s="225"/>
      <c r="D578" s="225"/>
      <c r="E578" s="225"/>
      <c r="F578" s="225"/>
      <c r="G578" s="225"/>
      <c r="H578" s="225"/>
      <c r="I578" s="225"/>
      <c r="J578" s="225"/>
      <c r="K578" s="225"/>
    </row>
    <row r="579" spans="1:11">
      <c r="A579" s="225"/>
      <c r="B579" s="225"/>
      <c r="C579" s="225"/>
      <c r="D579" s="225"/>
      <c r="E579" s="225"/>
      <c r="F579" s="225"/>
      <c r="G579" s="225"/>
      <c r="H579" s="225"/>
      <c r="I579" s="225"/>
      <c r="J579" s="225"/>
      <c r="K579" s="225"/>
    </row>
    <row r="580" spans="1:11">
      <c r="A580" s="225"/>
      <c r="B580" s="225"/>
      <c r="C580" s="225"/>
      <c r="D580" s="225"/>
      <c r="E580" s="225"/>
      <c r="F580" s="225"/>
      <c r="G580" s="225"/>
      <c r="H580" s="225"/>
      <c r="I580" s="225"/>
      <c r="J580" s="225"/>
      <c r="K580" s="225"/>
    </row>
    <row r="581" spans="1:11">
      <c r="A581" s="225"/>
      <c r="B581" s="225"/>
      <c r="C581" s="225"/>
      <c r="D581" s="225"/>
      <c r="E581" s="225"/>
      <c r="F581" s="225"/>
      <c r="G581" s="225"/>
      <c r="H581" s="225"/>
      <c r="I581" s="225"/>
      <c r="J581" s="225"/>
      <c r="K581" s="225"/>
    </row>
    <row r="582" spans="1:11">
      <c r="A582" s="225"/>
      <c r="B582" s="225"/>
      <c r="C582" s="225"/>
      <c r="D582" s="225"/>
      <c r="E582" s="225"/>
      <c r="F582" s="225"/>
      <c r="G582" s="225"/>
      <c r="H582" s="225"/>
      <c r="I582" s="225"/>
      <c r="J582" s="225"/>
      <c r="K582" s="225"/>
    </row>
    <row r="583" spans="1:11">
      <c r="A583" s="225"/>
      <c r="B583" s="225"/>
      <c r="C583" s="225"/>
      <c r="D583" s="225"/>
      <c r="E583" s="225"/>
      <c r="F583" s="225"/>
      <c r="G583" s="225"/>
      <c r="H583" s="225"/>
      <c r="I583" s="225"/>
      <c r="J583" s="225"/>
      <c r="K583" s="225"/>
    </row>
    <row r="584" spans="1:11">
      <c r="A584" s="225"/>
      <c r="B584" s="225"/>
      <c r="C584" s="225"/>
      <c r="D584" s="225"/>
      <c r="E584" s="225"/>
      <c r="F584" s="225"/>
      <c r="G584" s="225"/>
      <c r="H584" s="225"/>
      <c r="I584" s="225"/>
      <c r="J584" s="225"/>
      <c r="K584" s="225"/>
    </row>
    <row r="585" spans="1:11">
      <c r="A585" s="225"/>
      <c r="B585" s="225"/>
      <c r="C585" s="225"/>
      <c r="D585" s="225"/>
      <c r="E585" s="225"/>
      <c r="F585" s="225"/>
      <c r="G585" s="225"/>
      <c r="H585" s="225"/>
      <c r="I585" s="225"/>
      <c r="J585" s="225"/>
      <c r="K585" s="225"/>
    </row>
    <row r="586" spans="1:11">
      <c r="A586" s="225"/>
      <c r="B586" s="225"/>
      <c r="C586" s="225"/>
      <c r="D586" s="225"/>
      <c r="E586" s="225"/>
      <c r="F586" s="225"/>
      <c r="G586" s="225"/>
      <c r="H586" s="225"/>
      <c r="I586" s="225"/>
      <c r="J586" s="225"/>
      <c r="K586" s="225"/>
    </row>
    <row r="587" spans="1:11">
      <c r="A587" s="225"/>
      <c r="B587" s="225"/>
      <c r="C587" s="225"/>
      <c r="D587" s="225"/>
      <c r="E587" s="225"/>
      <c r="F587" s="225"/>
      <c r="G587" s="225"/>
      <c r="H587" s="225"/>
      <c r="I587" s="225"/>
      <c r="J587" s="225"/>
      <c r="K587" s="225"/>
    </row>
    <row r="588" spans="1:11">
      <c r="A588" s="225"/>
      <c r="B588" s="225"/>
      <c r="C588" s="225"/>
      <c r="D588" s="225"/>
      <c r="E588" s="225"/>
      <c r="F588" s="225"/>
      <c r="G588" s="225"/>
      <c r="H588" s="225"/>
      <c r="I588" s="225"/>
      <c r="J588" s="225"/>
      <c r="K588" s="225"/>
    </row>
    <row r="589" spans="1:11">
      <c r="A589" s="225"/>
      <c r="B589" s="225"/>
      <c r="C589" s="225"/>
      <c r="D589" s="225"/>
      <c r="E589" s="225"/>
      <c r="F589" s="225"/>
      <c r="G589" s="225"/>
      <c r="H589" s="225"/>
      <c r="I589" s="225"/>
      <c r="J589" s="225"/>
      <c r="K589" s="225"/>
    </row>
    <row r="590" spans="1:11">
      <c r="A590" s="225"/>
      <c r="B590" s="225"/>
      <c r="C590" s="225"/>
      <c r="D590" s="225"/>
      <c r="E590" s="225"/>
      <c r="F590" s="225"/>
      <c r="G590" s="225"/>
      <c r="H590" s="225"/>
      <c r="I590" s="225"/>
      <c r="J590" s="225"/>
      <c r="K590" s="225"/>
    </row>
    <row r="591" spans="1:11">
      <c r="A591" s="225"/>
      <c r="B591" s="225"/>
      <c r="C591" s="225"/>
      <c r="D591" s="225"/>
      <c r="E591" s="225"/>
      <c r="F591" s="225"/>
      <c r="G591" s="225"/>
      <c r="H591" s="225"/>
      <c r="I591" s="225"/>
      <c r="J591" s="225"/>
      <c r="K591" s="225"/>
    </row>
    <row r="592" spans="1:11">
      <c r="A592" s="225"/>
      <c r="B592" s="225"/>
      <c r="C592" s="225"/>
      <c r="D592" s="225"/>
      <c r="E592" s="225"/>
      <c r="F592" s="225"/>
      <c r="G592" s="225"/>
      <c r="H592" s="225"/>
      <c r="I592" s="225"/>
      <c r="J592" s="225"/>
      <c r="K592" s="225"/>
    </row>
    <row r="593" spans="1:11">
      <c r="A593" s="225"/>
      <c r="B593" s="225"/>
      <c r="C593" s="225"/>
      <c r="D593" s="225"/>
      <c r="E593" s="225"/>
      <c r="F593" s="225"/>
      <c r="G593" s="225"/>
      <c r="H593" s="225"/>
      <c r="I593" s="225"/>
      <c r="J593" s="225"/>
      <c r="K593" s="225"/>
    </row>
    <row r="594" spans="1:11">
      <c r="A594" s="225"/>
      <c r="B594" s="225"/>
      <c r="C594" s="225"/>
      <c r="D594" s="225"/>
      <c r="E594" s="225"/>
      <c r="F594" s="225"/>
      <c r="G594" s="225"/>
      <c r="H594" s="225"/>
      <c r="I594" s="225"/>
      <c r="J594" s="225"/>
      <c r="K594" s="225"/>
    </row>
    <row r="595" spans="1:11">
      <c r="A595" s="225"/>
      <c r="B595" s="225"/>
      <c r="C595" s="225"/>
      <c r="D595" s="225"/>
      <c r="E595" s="225"/>
      <c r="F595" s="225"/>
      <c r="G595" s="225"/>
      <c r="H595" s="225"/>
      <c r="I595" s="225"/>
      <c r="J595" s="225"/>
      <c r="K595" s="225"/>
    </row>
    <row r="596" spans="1:11">
      <c r="A596" s="225"/>
      <c r="B596" s="225"/>
      <c r="C596" s="225"/>
      <c r="D596" s="225"/>
      <c r="E596" s="225"/>
      <c r="F596" s="225"/>
      <c r="G596" s="225"/>
      <c r="H596" s="225"/>
      <c r="I596" s="225"/>
      <c r="J596" s="225"/>
      <c r="K596" s="225"/>
    </row>
    <row r="597" spans="1:11">
      <c r="A597" s="225"/>
      <c r="B597" s="225"/>
      <c r="C597" s="225"/>
      <c r="D597" s="225"/>
      <c r="E597" s="225"/>
      <c r="F597" s="225"/>
      <c r="G597" s="225"/>
      <c r="H597" s="225"/>
      <c r="I597" s="225"/>
      <c r="J597" s="225"/>
      <c r="K597" s="225"/>
    </row>
    <row r="598" spans="1:11">
      <c r="A598" s="225"/>
      <c r="B598" s="225"/>
      <c r="C598" s="225"/>
      <c r="D598" s="225"/>
      <c r="E598" s="225"/>
      <c r="F598" s="225"/>
      <c r="G598" s="225"/>
      <c r="H598" s="225"/>
      <c r="I598" s="225"/>
      <c r="J598" s="225"/>
      <c r="K598" s="225"/>
    </row>
    <row r="599" spans="1:11">
      <c r="A599" s="225"/>
      <c r="B599" s="225"/>
      <c r="C599" s="225"/>
      <c r="D599" s="225"/>
      <c r="E599" s="225"/>
      <c r="F599" s="225"/>
      <c r="G599" s="225"/>
      <c r="H599" s="225"/>
      <c r="I599" s="225"/>
      <c r="J599" s="225"/>
      <c r="K599" s="225"/>
    </row>
    <row r="600" spans="1:11">
      <c r="A600" s="225"/>
      <c r="B600" s="225"/>
      <c r="C600" s="225"/>
      <c r="D600" s="225"/>
      <c r="E600" s="225"/>
      <c r="F600" s="225"/>
      <c r="G600" s="225"/>
      <c r="H600" s="225"/>
      <c r="I600" s="225"/>
      <c r="J600" s="225"/>
      <c r="K600" s="225"/>
    </row>
    <row r="601" spans="1:11">
      <c r="A601" s="225"/>
      <c r="B601" s="225"/>
      <c r="C601" s="225"/>
      <c r="D601" s="225"/>
      <c r="E601" s="225"/>
      <c r="F601" s="225"/>
      <c r="G601" s="225"/>
      <c r="H601" s="225"/>
      <c r="I601" s="225"/>
      <c r="J601" s="225"/>
      <c r="K601" s="225"/>
    </row>
    <row r="602" spans="1:11">
      <c r="A602" s="225"/>
      <c r="B602" s="225"/>
      <c r="C602" s="225"/>
      <c r="D602" s="225"/>
      <c r="E602" s="225"/>
      <c r="F602" s="225"/>
      <c r="G602" s="225"/>
      <c r="H602" s="225"/>
      <c r="I602" s="225"/>
      <c r="J602" s="225"/>
      <c r="K602" s="225"/>
    </row>
    <row r="603" spans="1:11">
      <c r="A603" s="225"/>
      <c r="B603" s="225"/>
      <c r="C603" s="225"/>
      <c r="D603" s="225"/>
      <c r="E603" s="225"/>
      <c r="F603" s="225"/>
      <c r="G603" s="225"/>
      <c r="H603" s="225"/>
      <c r="I603" s="225"/>
      <c r="J603" s="225"/>
      <c r="K603" s="225"/>
    </row>
    <row r="604" spans="1:11">
      <c r="A604" s="225"/>
      <c r="B604" s="225"/>
      <c r="C604" s="225"/>
      <c r="D604" s="225"/>
      <c r="E604" s="225"/>
      <c r="F604" s="225"/>
      <c r="G604" s="225"/>
      <c r="H604" s="225"/>
      <c r="I604" s="225"/>
      <c r="J604" s="225"/>
      <c r="K604" s="225"/>
    </row>
    <row r="605" spans="1:11">
      <c r="A605" s="225"/>
      <c r="B605" s="225"/>
      <c r="C605" s="225"/>
      <c r="D605" s="225"/>
      <c r="E605" s="225"/>
      <c r="F605" s="225"/>
      <c r="G605" s="225"/>
      <c r="H605" s="225"/>
      <c r="I605" s="225"/>
      <c r="J605" s="225"/>
      <c r="K605" s="225"/>
    </row>
    <row r="606" spans="1:11">
      <c r="A606" s="225"/>
      <c r="B606" s="225"/>
      <c r="C606" s="225"/>
      <c r="D606" s="225"/>
      <c r="E606" s="225"/>
      <c r="F606" s="225"/>
      <c r="G606" s="225"/>
      <c r="H606" s="225"/>
      <c r="I606" s="225"/>
      <c r="J606" s="225"/>
      <c r="K606" s="225"/>
    </row>
    <row r="607" spans="1:11">
      <c r="A607" s="225"/>
      <c r="B607" s="225"/>
      <c r="C607" s="225"/>
      <c r="D607" s="225"/>
      <c r="E607" s="225"/>
      <c r="F607" s="225"/>
      <c r="G607" s="225"/>
      <c r="H607" s="225"/>
      <c r="I607" s="225"/>
      <c r="J607" s="225"/>
      <c r="K607" s="225"/>
    </row>
    <row r="608" spans="1:11">
      <c r="A608" s="225"/>
      <c r="B608" s="225"/>
      <c r="C608" s="225"/>
      <c r="D608" s="225"/>
      <c r="E608" s="225"/>
      <c r="F608" s="225"/>
      <c r="G608" s="225"/>
      <c r="H608" s="225"/>
      <c r="I608" s="225"/>
      <c r="J608" s="225"/>
      <c r="K608" s="225"/>
    </row>
    <row r="609" spans="1:11">
      <c r="A609" s="225"/>
      <c r="B609" s="225"/>
      <c r="C609" s="225"/>
      <c r="D609" s="225"/>
      <c r="E609" s="225"/>
      <c r="F609" s="225"/>
      <c r="G609" s="225"/>
      <c r="H609" s="225"/>
      <c r="I609" s="225"/>
      <c r="J609" s="225"/>
      <c r="K609" s="225"/>
    </row>
    <row r="610" spans="1:11">
      <c r="A610" s="225"/>
      <c r="B610" s="225"/>
      <c r="C610" s="225"/>
      <c r="D610" s="225"/>
      <c r="E610" s="225"/>
      <c r="F610" s="225"/>
      <c r="G610" s="225"/>
      <c r="H610" s="225"/>
      <c r="I610" s="225"/>
      <c r="J610" s="225"/>
      <c r="K610" s="225"/>
    </row>
    <row r="611" spans="1:11">
      <c r="A611" s="225"/>
      <c r="B611" s="225"/>
      <c r="C611" s="225"/>
      <c r="D611" s="225"/>
      <c r="E611" s="225"/>
      <c r="F611" s="225"/>
      <c r="G611" s="225"/>
      <c r="H611" s="225"/>
      <c r="I611" s="225"/>
      <c r="J611" s="225"/>
      <c r="K611" s="225"/>
    </row>
    <row r="612" spans="1:11">
      <c r="A612" s="225"/>
      <c r="B612" s="225"/>
      <c r="C612" s="225"/>
      <c r="D612" s="225"/>
      <c r="E612" s="225"/>
      <c r="F612" s="225"/>
      <c r="G612" s="225"/>
      <c r="H612" s="225"/>
      <c r="I612" s="225"/>
      <c r="J612" s="225"/>
      <c r="K612" s="225"/>
    </row>
    <row r="613" spans="1:11">
      <c r="A613" s="225"/>
      <c r="B613" s="225"/>
      <c r="C613" s="225"/>
      <c r="D613" s="225"/>
      <c r="E613" s="225"/>
      <c r="F613" s="225"/>
      <c r="G613" s="225"/>
      <c r="H613" s="225"/>
      <c r="I613" s="225"/>
      <c r="J613" s="225"/>
      <c r="K613" s="225"/>
    </row>
    <row r="614" spans="1:11">
      <c r="A614" s="225"/>
      <c r="B614" s="225"/>
      <c r="C614" s="225"/>
      <c r="D614" s="225"/>
      <c r="E614" s="225"/>
      <c r="F614" s="225"/>
      <c r="G614" s="225"/>
      <c r="H614" s="225"/>
      <c r="I614" s="225"/>
      <c r="J614" s="225"/>
      <c r="K614" s="225"/>
    </row>
    <row r="615" spans="1:11">
      <c r="A615" s="225"/>
      <c r="B615" s="225"/>
      <c r="C615" s="225"/>
      <c r="D615" s="225"/>
      <c r="E615" s="225"/>
      <c r="F615" s="225"/>
      <c r="G615" s="225"/>
      <c r="H615" s="225"/>
      <c r="I615" s="225"/>
      <c r="J615" s="225"/>
      <c r="K615" s="225"/>
    </row>
    <row r="616" spans="1:11">
      <c r="A616" s="225"/>
      <c r="B616" s="225"/>
      <c r="C616" s="225"/>
      <c r="D616" s="225"/>
      <c r="E616" s="225"/>
      <c r="F616" s="225"/>
      <c r="G616" s="225"/>
      <c r="H616" s="225"/>
      <c r="I616" s="225"/>
      <c r="J616" s="225"/>
      <c r="K616" s="225"/>
    </row>
    <row r="617" spans="1:11">
      <c r="A617" s="225"/>
      <c r="B617" s="225"/>
      <c r="C617" s="225"/>
      <c r="D617" s="225"/>
      <c r="E617" s="225"/>
      <c r="F617" s="225"/>
      <c r="G617" s="225"/>
      <c r="H617" s="225"/>
      <c r="I617" s="225"/>
      <c r="J617" s="225"/>
      <c r="K617" s="225"/>
    </row>
    <row r="618" spans="1:11">
      <c r="A618" s="225"/>
      <c r="B618" s="225"/>
      <c r="C618" s="225"/>
      <c r="D618" s="225"/>
      <c r="E618" s="225"/>
      <c r="F618" s="225"/>
      <c r="G618" s="225"/>
      <c r="H618" s="225"/>
      <c r="I618" s="225"/>
      <c r="J618" s="225"/>
      <c r="K618" s="225"/>
    </row>
    <row r="619" spans="1:11">
      <c r="A619" s="225"/>
      <c r="B619" s="225"/>
      <c r="C619" s="225"/>
      <c r="D619" s="225"/>
      <c r="E619" s="225"/>
      <c r="F619" s="225"/>
      <c r="G619" s="225"/>
      <c r="H619" s="225"/>
      <c r="I619" s="225"/>
      <c r="J619" s="225"/>
      <c r="K619" s="225"/>
    </row>
    <row r="620" spans="1:11">
      <c r="A620" s="225"/>
      <c r="B620" s="225"/>
      <c r="C620" s="225"/>
      <c r="D620" s="225"/>
      <c r="E620" s="225"/>
      <c r="F620" s="225"/>
      <c r="G620" s="225"/>
      <c r="H620" s="225"/>
      <c r="I620" s="225"/>
      <c r="J620" s="225"/>
      <c r="K620" s="225"/>
    </row>
    <row r="621" spans="1:11">
      <c r="A621" s="225"/>
      <c r="B621" s="225"/>
      <c r="C621" s="225"/>
      <c r="D621" s="225"/>
      <c r="E621" s="225"/>
      <c r="F621" s="225"/>
      <c r="G621" s="225"/>
      <c r="H621" s="225"/>
      <c r="I621" s="225"/>
      <c r="J621" s="225"/>
      <c r="K621" s="225"/>
    </row>
    <row r="622" spans="1:11">
      <c r="A622" s="225"/>
      <c r="B622" s="225"/>
      <c r="C622" s="225"/>
      <c r="D622" s="225"/>
      <c r="E622" s="225"/>
      <c r="F622" s="225"/>
      <c r="G622" s="225"/>
      <c r="H622" s="225"/>
      <c r="I622" s="225"/>
      <c r="J622" s="225"/>
      <c r="K622" s="225"/>
    </row>
    <row r="623" spans="1:11">
      <c r="A623" s="225"/>
      <c r="B623" s="225"/>
      <c r="C623" s="225"/>
      <c r="D623" s="225"/>
      <c r="E623" s="225"/>
      <c r="F623" s="225"/>
      <c r="G623" s="225"/>
      <c r="H623" s="225"/>
      <c r="I623" s="225"/>
      <c r="J623" s="225"/>
      <c r="K623" s="225"/>
    </row>
    <row r="624" spans="1:11">
      <c r="A624" s="225"/>
      <c r="B624" s="225"/>
      <c r="C624" s="225"/>
      <c r="D624" s="225"/>
      <c r="E624" s="225"/>
      <c r="F624" s="225"/>
      <c r="G624" s="225"/>
      <c r="H624" s="225"/>
      <c r="I624" s="225"/>
      <c r="J624" s="225"/>
      <c r="K624" s="225"/>
    </row>
    <row r="625" spans="1:11">
      <c r="A625" s="225"/>
      <c r="B625" s="225"/>
      <c r="C625" s="225"/>
      <c r="D625" s="225"/>
      <c r="E625" s="225"/>
      <c r="F625" s="225"/>
      <c r="G625" s="225"/>
      <c r="H625" s="225"/>
      <c r="I625" s="225"/>
      <c r="J625" s="225"/>
      <c r="K625" s="225"/>
    </row>
    <row r="626" spans="1:11">
      <c r="A626" s="225"/>
      <c r="B626" s="225"/>
      <c r="C626" s="225"/>
      <c r="D626" s="225"/>
      <c r="E626" s="225"/>
      <c r="F626" s="225"/>
      <c r="G626" s="225"/>
      <c r="H626" s="225"/>
      <c r="I626" s="225"/>
      <c r="J626" s="225"/>
      <c r="K626" s="225"/>
    </row>
    <row r="627" spans="1:11">
      <c r="A627" s="225"/>
      <c r="B627" s="225"/>
      <c r="C627" s="225"/>
      <c r="D627" s="225"/>
      <c r="E627" s="225"/>
      <c r="F627" s="225"/>
      <c r="G627" s="225"/>
      <c r="H627" s="225"/>
      <c r="I627" s="225"/>
      <c r="J627" s="225"/>
      <c r="K627" s="225"/>
    </row>
    <row r="628" spans="1:11">
      <c r="A628" s="225"/>
      <c r="B628" s="225"/>
      <c r="C628" s="225"/>
      <c r="D628" s="225"/>
      <c r="E628" s="225"/>
      <c r="F628" s="225"/>
      <c r="G628" s="225"/>
      <c r="H628" s="225"/>
      <c r="I628" s="225"/>
      <c r="J628" s="225"/>
      <c r="K628" s="225"/>
    </row>
    <row r="629" spans="1:11">
      <c r="A629" s="225"/>
      <c r="B629" s="225"/>
      <c r="C629" s="225"/>
      <c r="D629" s="225"/>
      <c r="E629" s="225"/>
      <c r="F629" s="225"/>
      <c r="G629" s="225"/>
      <c r="H629" s="225"/>
      <c r="I629" s="225"/>
      <c r="J629" s="225"/>
      <c r="K629" s="225"/>
    </row>
    <row r="630" spans="1:11">
      <c r="A630" s="225"/>
      <c r="B630" s="225"/>
      <c r="C630" s="225"/>
      <c r="D630" s="225"/>
      <c r="E630" s="225"/>
      <c r="F630" s="225"/>
      <c r="G630" s="225"/>
      <c r="H630" s="225"/>
      <c r="I630" s="225"/>
      <c r="J630" s="225"/>
      <c r="K630" s="225"/>
    </row>
    <row r="631" spans="1:11">
      <c r="A631" s="225"/>
      <c r="B631" s="225"/>
      <c r="C631" s="225"/>
      <c r="D631" s="225"/>
      <c r="E631" s="225"/>
      <c r="F631" s="225"/>
      <c r="G631" s="225"/>
      <c r="H631" s="225"/>
      <c r="I631" s="225"/>
      <c r="J631" s="225"/>
      <c r="K631" s="225"/>
    </row>
    <row r="632" spans="1:11">
      <c r="A632" s="225"/>
      <c r="B632" s="225"/>
      <c r="C632" s="225"/>
      <c r="D632" s="225"/>
      <c r="E632" s="225"/>
      <c r="F632" s="225"/>
      <c r="G632" s="225"/>
      <c r="H632" s="225"/>
      <c r="I632" s="225"/>
      <c r="J632" s="225"/>
      <c r="K632" s="225"/>
    </row>
    <row r="633" spans="1:11">
      <c r="A633" s="225"/>
      <c r="B633" s="225"/>
      <c r="C633" s="225"/>
      <c r="D633" s="225"/>
      <c r="E633" s="225"/>
      <c r="F633" s="225"/>
      <c r="G633" s="225"/>
      <c r="H633" s="225"/>
      <c r="I633" s="225"/>
      <c r="J633" s="225"/>
      <c r="K633" s="225"/>
    </row>
    <row r="634" spans="1:11">
      <c r="A634" s="225"/>
      <c r="B634" s="225"/>
      <c r="C634" s="225"/>
      <c r="D634" s="225"/>
      <c r="E634" s="225"/>
      <c r="F634" s="225"/>
      <c r="G634" s="225"/>
      <c r="H634" s="225"/>
      <c r="I634" s="225"/>
      <c r="J634" s="225"/>
      <c r="K634" s="225"/>
    </row>
    <row r="635" spans="1:11">
      <c r="A635" s="225"/>
      <c r="B635" s="225"/>
      <c r="C635" s="225"/>
      <c r="D635" s="225"/>
      <c r="E635" s="225"/>
      <c r="F635" s="225"/>
      <c r="G635" s="225"/>
      <c r="H635" s="225"/>
      <c r="I635" s="225"/>
      <c r="J635" s="225"/>
      <c r="K635" s="225"/>
    </row>
    <row r="636" spans="1:11">
      <c r="A636" s="225"/>
      <c r="B636" s="225"/>
      <c r="C636" s="225"/>
      <c r="D636" s="225"/>
      <c r="E636" s="225"/>
      <c r="F636" s="225"/>
      <c r="G636" s="225"/>
      <c r="H636" s="225"/>
      <c r="I636" s="225"/>
      <c r="J636" s="225"/>
      <c r="K636" s="225"/>
    </row>
    <row r="637" spans="1:11">
      <c r="A637" s="225"/>
      <c r="B637" s="225"/>
      <c r="C637" s="225"/>
      <c r="D637" s="225"/>
      <c r="E637" s="225"/>
      <c r="F637" s="225"/>
      <c r="G637" s="225"/>
      <c r="H637" s="225"/>
      <c r="I637" s="225"/>
      <c r="J637" s="225"/>
      <c r="K637" s="225"/>
    </row>
    <row r="638" spans="1:11">
      <c r="A638" s="225"/>
      <c r="B638" s="225"/>
      <c r="C638" s="225"/>
      <c r="D638" s="225"/>
      <c r="E638" s="225"/>
      <c r="F638" s="225"/>
      <c r="G638" s="225"/>
      <c r="H638" s="225"/>
      <c r="I638" s="225"/>
      <c r="J638" s="225"/>
      <c r="K638" s="225"/>
    </row>
    <row r="639" spans="1:11">
      <c r="A639" s="225"/>
      <c r="B639" s="225"/>
      <c r="C639" s="225"/>
      <c r="D639" s="225"/>
      <c r="E639" s="225"/>
      <c r="F639" s="225"/>
      <c r="G639" s="225"/>
      <c r="H639" s="225"/>
      <c r="I639" s="225"/>
      <c r="J639" s="225"/>
      <c r="K639" s="225"/>
    </row>
    <row r="640" spans="1:11">
      <c r="A640" s="225"/>
      <c r="B640" s="225"/>
      <c r="C640" s="225"/>
      <c r="D640" s="225"/>
      <c r="E640" s="225"/>
      <c r="F640" s="225"/>
      <c r="G640" s="225"/>
      <c r="H640" s="225"/>
      <c r="I640" s="225"/>
      <c r="J640" s="225"/>
      <c r="K640" s="225"/>
    </row>
    <row r="641" spans="1:11">
      <c r="A641" s="225"/>
      <c r="B641" s="225"/>
      <c r="C641" s="225"/>
      <c r="D641" s="225"/>
      <c r="E641" s="225"/>
      <c r="F641" s="225"/>
      <c r="G641" s="225"/>
      <c r="H641" s="225"/>
      <c r="I641" s="225"/>
      <c r="J641" s="225"/>
      <c r="K641" s="225"/>
    </row>
    <row r="642" spans="1:11">
      <c r="A642" s="225"/>
      <c r="B642" s="225"/>
      <c r="C642" s="225"/>
      <c r="D642" s="225"/>
      <c r="E642" s="225"/>
      <c r="F642" s="225"/>
      <c r="G642" s="225"/>
      <c r="H642" s="225"/>
      <c r="I642" s="225"/>
      <c r="J642" s="225"/>
      <c r="K642" s="225"/>
    </row>
    <row r="643" spans="1:11">
      <c r="A643" s="225"/>
      <c r="B643" s="225"/>
      <c r="C643" s="225"/>
      <c r="D643" s="225"/>
      <c r="E643" s="225"/>
      <c r="F643" s="225"/>
      <c r="G643" s="225"/>
      <c r="H643" s="225"/>
      <c r="I643" s="225"/>
      <c r="J643" s="225"/>
      <c r="K643" s="225"/>
    </row>
    <row r="644" spans="1:11">
      <c r="A644" s="225"/>
      <c r="B644" s="225"/>
      <c r="C644" s="225"/>
      <c r="D644" s="225"/>
      <c r="E644" s="225"/>
      <c r="F644" s="225"/>
      <c r="G644" s="225"/>
      <c r="H644" s="225"/>
      <c r="I644" s="225"/>
      <c r="J644" s="225"/>
      <c r="K644" s="225"/>
    </row>
    <row r="645" spans="1:11">
      <c r="A645" s="225"/>
      <c r="B645" s="225"/>
      <c r="C645" s="225"/>
      <c r="D645" s="225"/>
      <c r="E645" s="225"/>
      <c r="F645" s="225"/>
      <c r="G645" s="225"/>
      <c r="H645" s="225"/>
      <c r="I645" s="225"/>
      <c r="J645" s="225"/>
      <c r="K645" s="225"/>
    </row>
    <row r="646" spans="1:11">
      <c r="A646" s="225"/>
      <c r="B646" s="225"/>
      <c r="C646" s="225"/>
      <c r="D646" s="225"/>
      <c r="E646" s="225"/>
      <c r="F646" s="225"/>
      <c r="G646" s="225"/>
      <c r="H646" s="225"/>
      <c r="I646" s="225"/>
      <c r="J646" s="225"/>
      <c r="K646" s="225"/>
    </row>
    <row r="647" spans="1:11">
      <c r="A647" s="225"/>
      <c r="B647" s="225"/>
      <c r="C647" s="225"/>
      <c r="D647" s="225"/>
      <c r="E647" s="225"/>
      <c r="F647" s="225"/>
      <c r="G647" s="225"/>
      <c r="H647" s="225"/>
      <c r="I647" s="225"/>
      <c r="J647" s="225"/>
      <c r="K647" s="225"/>
    </row>
    <row r="648" spans="1:11">
      <c r="A648" s="225"/>
      <c r="B648" s="225"/>
      <c r="C648" s="225"/>
      <c r="D648" s="225"/>
      <c r="E648" s="225"/>
      <c r="F648" s="225"/>
      <c r="G648" s="225"/>
      <c r="H648" s="225"/>
      <c r="I648" s="225"/>
      <c r="J648" s="225"/>
      <c r="K648" s="225"/>
    </row>
    <row r="649" spans="1:11">
      <c r="A649" s="225"/>
      <c r="B649" s="225"/>
      <c r="C649" s="225"/>
      <c r="D649" s="225"/>
      <c r="E649" s="225"/>
      <c r="F649" s="225"/>
      <c r="G649" s="225"/>
      <c r="H649" s="225"/>
      <c r="I649" s="225"/>
      <c r="J649" s="225"/>
      <c r="K649" s="225"/>
    </row>
    <row r="650" spans="1:11">
      <c r="A650" s="225"/>
      <c r="B650" s="225"/>
      <c r="C650" s="225"/>
      <c r="D650" s="225"/>
      <c r="E650" s="225"/>
      <c r="F650" s="225"/>
      <c r="G650" s="225"/>
      <c r="H650" s="225"/>
      <c r="I650" s="225"/>
      <c r="J650" s="225"/>
      <c r="K650" s="225"/>
    </row>
    <row r="651" spans="1:11">
      <c r="A651" s="225"/>
      <c r="B651" s="225"/>
      <c r="C651" s="225"/>
      <c r="D651" s="225"/>
      <c r="E651" s="225"/>
      <c r="F651" s="225"/>
      <c r="G651" s="225"/>
      <c r="H651" s="225"/>
      <c r="I651" s="225"/>
      <c r="J651" s="225"/>
      <c r="K651" s="225"/>
    </row>
    <row r="652" spans="1:11">
      <c r="A652" s="225"/>
      <c r="B652" s="225"/>
      <c r="C652" s="225"/>
      <c r="D652" s="225"/>
      <c r="E652" s="225"/>
      <c r="F652" s="225"/>
      <c r="G652" s="225"/>
      <c r="H652" s="225"/>
      <c r="I652" s="225"/>
      <c r="J652" s="225"/>
      <c r="K652" s="225"/>
    </row>
    <row r="653" spans="1:11">
      <c r="A653" s="225"/>
      <c r="B653" s="225"/>
      <c r="C653" s="225"/>
      <c r="D653" s="225"/>
      <c r="E653" s="225"/>
      <c r="F653" s="225"/>
      <c r="G653" s="225"/>
      <c r="H653" s="225"/>
      <c r="I653" s="225"/>
      <c r="J653" s="225"/>
      <c r="K653" s="225"/>
    </row>
    <row r="654" spans="1:11">
      <c r="A654" s="225"/>
      <c r="B654" s="225"/>
      <c r="C654" s="225"/>
      <c r="D654" s="225"/>
      <c r="E654" s="225"/>
      <c r="F654" s="225"/>
      <c r="G654" s="225"/>
      <c r="H654" s="225"/>
      <c r="I654" s="225"/>
      <c r="J654" s="225"/>
      <c r="K654" s="225"/>
    </row>
    <row r="655" spans="1:11">
      <c r="A655" s="225"/>
      <c r="B655" s="225"/>
      <c r="C655" s="225"/>
      <c r="D655" s="225"/>
      <c r="E655" s="225"/>
      <c r="F655" s="225"/>
      <c r="G655" s="225"/>
      <c r="H655" s="225"/>
      <c r="I655" s="225"/>
      <c r="J655" s="225"/>
      <c r="K655" s="225"/>
    </row>
    <row r="656" spans="1:11">
      <c r="A656" s="225"/>
      <c r="B656" s="225"/>
      <c r="C656" s="225"/>
      <c r="D656" s="225"/>
      <c r="E656" s="225"/>
      <c r="F656" s="225"/>
      <c r="G656" s="225"/>
      <c r="H656" s="225"/>
      <c r="I656" s="225"/>
      <c r="J656" s="225"/>
      <c r="K656" s="225"/>
    </row>
    <row r="657" spans="1:11">
      <c r="A657" s="225"/>
      <c r="B657" s="225"/>
      <c r="C657" s="225"/>
      <c r="D657" s="225"/>
      <c r="E657" s="225"/>
      <c r="F657" s="225"/>
      <c r="G657" s="225"/>
      <c r="H657" s="225"/>
      <c r="I657" s="225"/>
      <c r="J657" s="225"/>
      <c r="K657" s="225"/>
    </row>
    <row r="658" spans="1:11">
      <c r="A658" s="225"/>
      <c r="B658" s="225"/>
      <c r="C658" s="225"/>
      <c r="D658" s="225"/>
      <c r="E658" s="225"/>
      <c r="F658" s="225"/>
      <c r="G658" s="225"/>
      <c r="H658" s="225"/>
      <c r="I658" s="225"/>
      <c r="J658" s="225"/>
      <c r="K658" s="225"/>
    </row>
    <row r="659" spans="1:11">
      <c r="A659" s="225"/>
      <c r="B659" s="225"/>
      <c r="C659" s="225"/>
      <c r="D659" s="225"/>
      <c r="E659" s="225"/>
      <c r="F659" s="225"/>
      <c r="G659" s="225"/>
      <c r="H659" s="225"/>
      <c r="I659" s="225"/>
      <c r="J659" s="225"/>
      <c r="K659" s="225"/>
    </row>
    <row r="660" spans="1:11">
      <c r="A660" s="225"/>
      <c r="B660" s="225"/>
      <c r="C660" s="225"/>
      <c r="D660" s="225"/>
      <c r="E660" s="225"/>
      <c r="F660" s="225"/>
      <c r="G660" s="225"/>
      <c r="H660" s="225"/>
      <c r="I660" s="225"/>
      <c r="J660" s="225"/>
      <c r="K660" s="225"/>
    </row>
    <row r="661" spans="1:11">
      <c r="A661" s="225"/>
      <c r="B661" s="225"/>
      <c r="C661" s="225"/>
      <c r="D661" s="225"/>
      <c r="E661" s="225"/>
      <c r="F661" s="225"/>
      <c r="G661" s="225"/>
      <c r="H661" s="225"/>
      <c r="I661" s="225"/>
      <c r="J661" s="225"/>
      <c r="K661" s="225"/>
    </row>
    <row r="662" spans="1:11">
      <c r="A662" s="225"/>
      <c r="B662" s="225"/>
      <c r="C662" s="225"/>
      <c r="D662" s="225"/>
      <c r="E662" s="225"/>
      <c r="F662" s="225"/>
      <c r="G662" s="225"/>
      <c r="H662" s="225"/>
      <c r="I662" s="225"/>
      <c r="J662" s="225"/>
      <c r="K662" s="225"/>
    </row>
    <row r="663" spans="1:11">
      <c r="A663" s="225"/>
      <c r="B663" s="225"/>
      <c r="C663" s="225"/>
      <c r="D663" s="225"/>
      <c r="E663" s="225"/>
      <c r="F663" s="225"/>
      <c r="G663" s="225"/>
      <c r="H663" s="225"/>
      <c r="I663" s="225"/>
      <c r="J663" s="225"/>
      <c r="K663" s="225"/>
    </row>
    <row r="664" spans="1:11">
      <c r="A664" s="225"/>
      <c r="B664" s="225"/>
      <c r="C664" s="225"/>
      <c r="D664" s="225"/>
      <c r="E664" s="225"/>
      <c r="F664" s="225"/>
      <c r="G664" s="225"/>
      <c r="H664" s="225"/>
      <c r="I664" s="225"/>
      <c r="J664" s="225"/>
      <c r="K664" s="225"/>
    </row>
    <row r="665" spans="1:11">
      <c r="A665" s="225"/>
      <c r="B665" s="225"/>
      <c r="C665" s="225"/>
      <c r="D665" s="225"/>
      <c r="E665" s="225"/>
      <c r="F665" s="225"/>
      <c r="G665" s="225"/>
      <c r="H665" s="225"/>
      <c r="I665" s="225"/>
      <c r="J665" s="225"/>
      <c r="K665" s="225"/>
    </row>
    <row r="666" spans="1:11">
      <c r="A666" s="225"/>
      <c r="B666" s="225"/>
      <c r="C666" s="225"/>
      <c r="D666" s="225"/>
      <c r="E666" s="225"/>
      <c r="F666" s="225"/>
      <c r="G666" s="225"/>
      <c r="H666" s="225"/>
      <c r="I666" s="225"/>
      <c r="J666" s="225"/>
      <c r="K666" s="225"/>
    </row>
    <row r="667" spans="1:11">
      <c r="A667" s="225"/>
      <c r="B667" s="225"/>
      <c r="C667" s="225"/>
      <c r="D667" s="225"/>
      <c r="E667" s="225"/>
      <c r="F667" s="225"/>
      <c r="G667" s="225"/>
      <c r="H667" s="225"/>
      <c r="I667" s="225"/>
      <c r="J667" s="225"/>
      <c r="K667" s="225"/>
    </row>
    <row r="668" spans="1:11">
      <c r="A668" s="225"/>
      <c r="B668" s="225"/>
      <c r="C668" s="225"/>
      <c r="D668" s="225"/>
      <c r="E668" s="225"/>
      <c r="F668" s="225"/>
      <c r="G668" s="225"/>
      <c r="H668" s="225"/>
      <c r="I668" s="225"/>
      <c r="J668" s="225"/>
      <c r="K668" s="225"/>
    </row>
    <row r="669" spans="1:11">
      <c r="A669" s="225"/>
      <c r="B669" s="225"/>
      <c r="C669" s="225"/>
      <c r="D669" s="225"/>
      <c r="E669" s="225"/>
      <c r="F669" s="225"/>
      <c r="G669" s="225"/>
      <c r="H669" s="225"/>
      <c r="I669" s="225"/>
      <c r="J669" s="225"/>
      <c r="K669" s="225"/>
    </row>
    <row r="670" spans="1:11">
      <c r="A670" s="225"/>
      <c r="B670" s="225"/>
      <c r="C670" s="225"/>
      <c r="D670" s="225"/>
      <c r="E670" s="225"/>
      <c r="F670" s="225"/>
      <c r="G670" s="225"/>
      <c r="H670" s="225"/>
      <c r="I670" s="225"/>
      <c r="J670" s="225"/>
      <c r="K670" s="225"/>
    </row>
    <row r="671" spans="1:11">
      <c r="A671" s="225"/>
      <c r="B671" s="225"/>
      <c r="C671" s="225"/>
      <c r="D671" s="225"/>
      <c r="E671" s="225"/>
      <c r="F671" s="225"/>
      <c r="G671" s="225"/>
      <c r="H671" s="225"/>
      <c r="I671" s="225"/>
      <c r="J671" s="225"/>
      <c r="K671" s="225"/>
    </row>
    <row r="672" spans="1:11">
      <c r="A672" s="225"/>
      <c r="B672" s="225"/>
      <c r="C672" s="225"/>
      <c r="D672" s="225"/>
      <c r="E672" s="225"/>
      <c r="F672" s="225"/>
      <c r="G672" s="225"/>
      <c r="H672" s="225"/>
      <c r="I672" s="225"/>
      <c r="J672" s="225"/>
      <c r="K672" s="225"/>
    </row>
    <row r="673" spans="1:11">
      <c r="A673" s="225"/>
      <c r="B673" s="225"/>
      <c r="C673" s="225"/>
      <c r="D673" s="225"/>
      <c r="E673" s="225"/>
      <c r="F673" s="225"/>
      <c r="G673" s="225"/>
      <c r="H673" s="225"/>
      <c r="I673" s="225"/>
      <c r="J673" s="225"/>
      <c r="K673" s="225"/>
    </row>
    <row r="674" spans="1:11">
      <c r="A674" s="225"/>
      <c r="B674" s="225"/>
      <c r="C674" s="225"/>
      <c r="D674" s="225"/>
      <c r="E674" s="225"/>
      <c r="F674" s="225"/>
      <c r="G674" s="225"/>
      <c r="H674" s="225"/>
      <c r="I674" s="225"/>
      <c r="J674" s="225"/>
      <c r="K674" s="225"/>
    </row>
    <row r="675" spans="1:11">
      <c r="A675" s="225"/>
      <c r="B675" s="225"/>
      <c r="C675" s="225"/>
      <c r="D675" s="225"/>
      <c r="E675" s="225"/>
      <c r="F675" s="225"/>
      <c r="G675" s="225"/>
      <c r="H675" s="225"/>
      <c r="I675" s="225"/>
      <c r="J675" s="225"/>
      <c r="K675" s="225"/>
    </row>
    <row r="676" spans="1:11">
      <c r="A676" s="225"/>
      <c r="B676" s="225"/>
      <c r="C676" s="225"/>
      <c r="D676" s="225"/>
      <c r="E676" s="225"/>
      <c r="F676" s="225"/>
      <c r="G676" s="225"/>
      <c r="H676" s="225"/>
      <c r="I676" s="225"/>
      <c r="J676" s="225"/>
      <c r="K676" s="225"/>
    </row>
    <row r="677" spans="1:11">
      <c r="A677" s="225"/>
      <c r="B677" s="225"/>
      <c r="C677" s="225"/>
      <c r="D677" s="225"/>
      <c r="E677" s="225"/>
      <c r="F677" s="225"/>
      <c r="G677" s="225"/>
      <c r="H677" s="225"/>
      <c r="I677" s="225"/>
      <c r="J677" s="225"/>
      <c r="K677" s="225"/>
    </row>
    <row r="678" spans="1:11">
      <c r="A678" s="225"/>
      <c r="B678" s="225"/>
      <c r="C678" s="225"/>
      <c r="D678" s="225"/>
      <c r="E678" s="225"/>
      <c r="F678" s="225"/>
      <c r="G678" s="225"/>
      <c r="H678" s="225"/>
      <c r="I678" s="225"/>
      <c r="J678" s="225"/>
      <c r="K678" s="225"/>
    </row>
    <row r="679" spans="1:11">
      <c r="A679" s="225"/>
      <c r="B679" s="225"/>
      <c r="C679" s="225"/>
      <c r="D679" s="225"/>
      <c r="E679" s="225"/>
      <c r="F679" s="225"/>
      <c r="G679" s="225"/>
      <c r="H679" s="225"/>
      <c r="I679" s="225"/>
      <c r="J679" s="225"/>
      <c r="K679" s="225"/>
    </row>
    <row r="680" spans="1:11">
      <c r="A680" s="225"/>
      <c r="B680" s="225"/>
      <c r="C680" s="225"/>
      <c r="D680" s="225"/>
      <c r="E680" s="225"/>
      <c r="F680" s="225"/>
      <c r="G680" s="225"/>
      <c r="H680" s="225"/>
      <c r="I680" s="225"/>
      <c r="J680" s="225"/>
      <c r="K680" s="225"/>
    </row>
    <row r="681" spans="1:11">
      <c r="A681" s="225"/>
      <c r="B681" s="225"/>
      <c r="C681" s="225"/>
      <c r="D681" s="225"/>
      <c r="E681" s="225"/>
      <c r="F681" s="225"/>
      <c r="G681" s="225"/>
      <c r="H681" s="225"/>
      <c r="I681" s="225"/>
      <c r="J681" s="225"/>
      <c r="K681" s="225"/>
    </row>
    <row r="682" spans="1:11">
      <c r="A682" s="225"/>
      <c r="B682" s="225"/>
      <c r="C682" s="225"/>
      <c r="D682" s="225"/>
      <c r="E682" s="225"/>
      <c r="F682" s="225"/>
      <c r="G682" s="225"/>
      <c r="H682" s="225"/>
      <c r="I682" s="225"/>
      <c r="J682" s="225"/>
      <c r="K682" s="225"/>
    </row>
    <row r="683" spans="1:11">
      <c r="A683" s="225"/>
      <c r="B683" s="225"/>
      <c r="C683" s="225"/>
      <c r="D683" s="225"/>
      <c r="E683" s="225"/>
      <c r="F683" s="225"/>
      <c r="G683" s="225"/>
      <c r="H683" s="225"/>
      <c r="I683" s="225"/>
      <c r="J683" s="225"/>
      <c r="K683" s="225"/>
    </row>
    <row r="684" spans="1:11">
      <c r="A684" s="225"/>
      <c r="B684" s="225"/>
      <c r="C684" s="225"/>
      <c r="D684" s="225"/>
      <c r="E684" s="225"/>
      <c r="F684" s="225"/>
      <c r="G684" s="225"/>
      <c r="H684" s="225"/>
      <c r="I684" s="225"/>
      <c r="J684" s="225"/>
      <c r="K684" s="225"/>
    </row>
    <row r="685" spans="1:11">
      <c r="A685" s="225"/>
      <c r="B685" s="225"/>
      <c r="C685" s="225"/>
      <c r="D685" s="225"/>
      <c r="E685" s="225"/>
      <c r="F685" s="225"/>
      <c r="G685" s="225"/>
      <c r="H685" s="225"/>
      <c r="I685" s="225"/>
      <c r="J685" s="225"/>
      <c r="K685" s="225"/>
    </row>
    <row r="686" spans="1:11">
      <c r="A686" s="225"/>
      <c r="B686" s="225"/>
      <c r="C686" s="225"/>
      <c r="D686" s="225"/>
      <c r="E686" s="225"/>
      <c r="F686" s="225"/>
      <c r="G686" s="225"/>
      <c r="H686" s="225"/>
      <c r="I686" s="225"/>
      <c r="J686" s="225"/>
      <c r="K686" s="225"/>
    </row>
    <row r="687" spans="1:11">
      <c r="A687" s="225"/>
      <c r="B687" s="225"/>
      <c r="C687" s="225"/>
      <c r="D687" s="225"/>
      <c r="E687" s="225"/>
      <c r="F687" s="225"/>
      <c r="G687" s="225"/>
      <c r="H687" s="225"/>
      <c r="I687" s="225"/>
      <c r="J687" s="225"/>
      <c r="K687" s="225"/>
    </row>
    <row r="688" spans="1:11">
      <c r="A688" s="225"/>
      <c r="B688" s="225"/>
      <c r="C688" s="225"/>
      <c r="D688" s="225"/>
      <c r="E688" s="225"/>
      <c r="F688" s="225"/>
      <c r="G688" s="225"/>
      <c r="H688" s="225"/>
      <c r="I688" s="225"/>
      <c r="J688" s="225"/>
      <c r="K688" s="225"/>
    </row>
    <row r="689" spans="1:11">
      <c r="A689" s="225"/>
      <c r="B689" s="225"/>
      <c r="C689" s="225"/>
      <c r="D689" s="225"/>
      <c r="E689" s="225"/>
      <c r="F689" s="225"/>
      <c r="G689" s="225"/>
      <c r="H689" s="225"/>
      <c r="I689" s="225"/>
      <c r="J689" s="225"/>
      <c r="K689" s="225"/>
    </row>
    <row r="690" spans="1:11">
      <c r="A690" s="225"/>
      <c r="B690" s="225"/>
      <c r="C690" s="225"/>
      <c r="D690" s="225"/>
      <c r="E690" s="225"/>
      <c r="F690" s="225"/>
      <c r="G690" s="225"/>
      <c r="H690" s="225"/>
      <c r="I690" s="225"/>
      <c r="J690" s="225"/>
      <c r="K690" s="225"/>
    </row>
    <row r="691" spans="1:11">
      <c r="A691" s="225"/>
      <c r="B691" s="225"/>
      <c r="C691" s="225"/>
      <c r="D691" s="225"/>
      <c r="E691" s="225"/>
      <c r="F691" s="225"/>
      <c r="G691" s="225"/>
      <c r="H691" s="225"/>
      <c r="I691" s="225"/>
      <c r="J691" s="225"/>
      <c r="K691" s="225"/>
    </row>
    <row r="692" spans="1:11">
      <c r="A692" s="225"/>
      <c r="B692" s="225"/>
      <c r="C692" s="225"/>
      <c r="D692" s="225"/>
      <c r="E692" s="225"/>
      <c r="F692" s="225"/>
      <c r="G692" s="225"/>
      <c r="H692" s="225"/>
      <c r="I692" s="225"/>
      <c r="J692" s="225"/>
      <c r="K692" s="225"/>
    </row>
    <row r="693" spans="1:11">
      <c r="A693" s="225"/>
      <c r="B693" s="225"/>
      <c r="C693" s="225"/>
      <c r="D693" s="225"/>
      <c r="E693" s="225"/>
      <c r="F693" s="225"/>
      <c r="G693" s="225"/>
      <c r="H693" s="225"/>
      <c r="I693" s="225"/>
      <c r="J693" s="225"/>
      <c r="K693" s="225"/>
    </row>
    <row r="694" spans="1:11">
      <c r="A694" s="225"/>
      <c r="B694" s="225"/>
      <c r="C694" s="225"/>
      <c r="D694" s="225"/>
      <c r="E694" s="225"/>
      <c r="F694" s="225"/>
      <c r="G694" s="225"/>
      <c r="H694" s="225"/>
      <c r="I694" s="225"/>
      <c r="J694" s="225"/>
      <c r="K694" s="225"/>
    </row>
    <row r="695" spans="1:11">
      <c r="A695" s="225"/>
      <c r="B695" s="225"/>
      <c r="C695" s="225"/>
      <c r="D695" s="225"/>
      <c r="E695" s="225"/>
      <c r="F695" s="225"/>
      <c r="G695" s="225"/>
      <c r="H695" s="225"/>
      <c r="I695" s="225"/>
      <c r="J695" s="225"/>
      <c r="K695" s="225"/>
    </row>
    <row r="696" spans="1:11">
      <c r="A696" s="225"/>
      <c r="B696" s="225"/>
      <c r="C696" s="225"/>
      <c r="D696" s="225"/>
      <c r="E696" s="225"/>
      <c r="F696" s="225"/>
      <c r="G696" s="225"/>
      <c r="H696" s="225"/>
      <c r="I696" s="225"/>
      <c r="J696" s="225"/>
      <c r="K696" s="225"/>
    </row>
    <row r="697" spans="1:11">
      <c r="A697" s="225"/>
      <c r="B697" s="225"/>
      <c r="C697" s="225"/>
      <c r="D697" s="225"/>
      <c r="E697" s="225"/>
      <c r="F697" s="225"/>
      <c r="G697" s="225"/>
      <c r="H697" s="225"/>
      <c r="I697" s="225"/>
      <c r="J697" s="225"/>
      <c r="K697" s="225"/>
    </row>
    <row r="698" spans="1:11">
      <c r="A698" s="225"/>
      <c r="B698" s="225"/>
      <c r="C698" s="225"/>
      <c r="D698" s="225"/>
      <c r="E698" s="225"/>
      <c r="F698" s="225"/>
      <c r="G698" s="225"/>
      <c r="H698" s="225"/>
      <c r="I698" s="225"/>
      <c r="J698" s="225"/>
      <c r="K698" s="225"/>
    </row>
    <row r="699" spans="1:11">
      <c r="A699" s="225"/>
      <c r="B699" s="225"/>
      <c r="C699" s="225"/>
      <c r="D699" s="225"/>
      <c r="E699" s="225"/>
      <c r="F699" s="225"/>
      <c r="G699" s="225"/>
      <c r="H699" s="225"/>
      <c r="I699" s="225"/>
      <c r="J699" s="225"/>
      <c r="K699" s="225"/>
    </row>
    <row r="700" spans="1:11">
      <c r="A700" s="225"/>
      <c r="B700" s="225"/>
      <c r="C700" s="225"/>
      <c r="D700" s="225"/>
      <c r="E700" s="225"/>
      <c r="F700" s="225"/>
      <c r="G700" s="225"/>
      <c r="H700" s="225"/>
      <c r="I700" s="225"/>
      <c r="J700" s="225"/>
      <c r="K700" s="225"/>
    </row>
    <row r="701" spans="1:11">
      <c r="A701" s="225"/>
      <c r="B701" s="225"/>
      <c r="C701" s="225"/>
      <c r="D701" s="225"/>
      <c r="E701" s="225"/>
      <c r="F701" s="225"/>
      <c r="G701" s="225"/>
      <c r="H701" s="225"/>
      <c r="I701" s="225"/>
      <c r="J701" s="225"/>
      <c r="K701" s="225"/>
    </row>
    <row r="702" spans="1:11">
      <c r="A702" s="225"/>
      <c r="B702" s="225"/>
      <c r="C702" s="225"/>
      <c r="D702" s="225"/>
      <c r="E702" s="225"/>
      <c r="F702" s="225"/>
      <c r="G702" s="225"/>
      <c r="H702" s="225"/>
      <c r="I702" s="225"/>
      <c r="J702" s="225"/>
      <c r="K702" s="225"/>
    </row>
    <row r="703" spans="1:11">
      <c r="A703" s="225"/>
      <c r="B703" s="225"/>
      <c r="C703" s="225"/>
      <c r="D703" s="225"/>
      <c r="E703" s="225"/>
      <c r="F703" s="225"/>
      <c r="G703" s="225"/>
      <c r="H703" s="225"/>
      <c r="I703" s="225"/>
      <c r="J703" s="225"/>
      <c r="K703" s="225"/>
    </row>
    <row r="704" spans="1:11">
      <c r="A704" s="225"/>
      <c r="B704" s="225"/>
      <c r="C704" s="225"/>
      <c r="D704" s="225"/>
      <c r="E704" s="225"/>
      <c r="F704" s="225"/>
      <c r="G704" s="225"/>
      <c r="H704" s="225"/>
      <c r="I704" s="225"/>
      <c r="J704" s="225"/>
      <c r="K704" s="225"/>
    </row>
    <row r="705" spans="1:11">
      <c r="A705" s="225"/>
      <c r="B705" s="225"/>
      <c r="C705" s="225"/>
      <c r="D705" s="225"/>
      <c r="E705" s="225"/>
      <c r="F705" s="225"/>
      <c r="G705" s="225"/>
      <c r="H705" s="225"/>
      <c r="I705" s="225"/>
      <c r="J705" s="225"/>
      <c r="K705" s="225"/>
    </row>
    <row r="706" spans="1:11">
      <c r="A706" s="225"/>
      <c r="B706" s="225"/>
      <c r="C706" s="225"/>
      <c r="D706" s="225"/>
      <c r="E706" s="225"/>
      <c r="F706" s="225"/>
      <c r="G706" s="225"/>
      <c r="H706" s="225"/>
      <c r="I706" s="225"/>
      <c r="J706" s="225"/>
      <c r="K706" s="225"/>
    </row>
    <row r="707" spans="1:11">
      <c r="A707" s="225"/>
      <c r="B707" s="225"/>
      <c r="C707" s="225"/>
      <c r="D707" s="225"/>
      <c r="E707" s="225"/>
      <c r="F707" s="225"/>
      <c r="G707" s="225"/>
      <c r="H707" s="225"/>
      <c r="I707" s="225"/>
      <c r="J707" s="225"/>
      <c r="K707" s="225"/>
    </row>
    <row r="708" spans="1:11">
      <c r="A708" s="225"/>
      <c r="B708" s="225"/>
      <c r="C708" s="225"/>
      <c r="D708" s="225"/>
      <c r="E708" s="225"/>
      <c r="F708" s="225"/>
      <c r="G708" s="225"/>
      <c r="H708" s="225"/>
      <c r="I708" s="225"/>
      <c r="J708" s="225"/>
      <c r="K708" s="225"/>
    </row>
    <row r="709" spans="1:11">
      <c r="A709" s="225"/>
      <c r="B709" s="225"/>
      <c r="C709" s="225"/>
      <c r="D709" s="225"/>
      <c r="E709" s="225"/>
      <c r="F709" s="225"/>
      <c r="G709" s="225"/>
      <c r="H709" s="225"/>
      <c r="I709" s="225"/>
      <c r="J709" s="225"/>
      <c r="K709" s="225"/>
    </row>
    <row r="710" spans="1:11">
      <c r="A710" s="225"/>
      <c r="B710" s="225"/>
      <c r="C710" s="225"/>
      <c r="D710" s="225"/>
      <c r="E710" s="225"/>
      <c r="F710" s="225"/>
      <c r="G710" s="225"/>
      <c r="H710" s="225"/>
      <c r="I710" s="225"/>
      <c r="J710" s="225"/>
      <c r="K710" s="225"/>
    </row>
    <row r="711" spans="1:11">
      <c r="A711" s="225"/>
      <c r="B711" s="225"/>
      <c r="C711" s="225"/>
      <c r="D711" s="225"/>
      <c r="E711" s="225"/>
      <c r="F711" s="225"/>
      <c r="G711" s="225"/>
      <c r="H711" s="225"/>
      <c r="I711" s="225"/>
      <c r="J711" s="225"/>
      <c r="K711" s="225"/>
    </row>
    <row r="712" spans="1:11">
      <c r="A712" s="225"/>
      <c r="B712" s="225"/>
      <c r="C712" s="225"/>
      <c r="D712" s="225"/>
      <c r="E712" s="225"/>
      <c r="F712" s="225"/>
      <c r="G712" s="225"/>
      <c r="H712" s="225"/>
      <c r="I712" s="225"/>
      <c r="J712" s="225"/>
      <c r="K712" s="225"/>
    </row>
    <row r="713" spans="1:11">
      <c r="A713" s="225"/>
      <c r="B713" s="225"/>
      <c r="C713" s="225"/>
      <c r="D713" s="225"/>
      <c r="E713" s="225"/>
      <c r="F713" s="225"/>
      <c r="G713" s="225"/>
      <c r="H713" s="225"/>
      <c r="I713" s="225"/>
      <c r="J713" s="225"/>
      <c r="K713" s="225"/>
    </row>
    <row r="714" spans="1:11">
      <c r="A714" s="225"/>
      <c r="B714" s="225"/>
      <c r="C714" s="225"/>
      <c r="D714" s="225"/>
      <c r="E714" s="225"/>
      <c r="F714" s="225"/>
      <c r="G714" s="225"/>
      <c r="H714" s="225"/>
      <c r="I714" s="225"/>
      <c r="J714" s="225"/>
      <c r="K714" s="225"/>
    </row>
    <row r="715" spans="1:11">
      <c r="A715" s="225"/>
      <c r="B715" s="225"/>
      <c r="C715" s="225"/>
      <c r="D715" s="225"/>
      <c r="E715" s="225"/>
      <c r="F715" s="225"/>
      <c r="G715" s="225"/>
      <c r="H715" s="225"/>
      <c r="I715" s="225"/>
      <c r="J715" s="225"/>
      <c r="K715" s="225"/>
    </row>
    <row r="716" spans="1:11">
      <c r="A716" s="225"/>
      <c r="B716" s="225"/>
      <c r="C716" s="225"/>
      <c r="D716" s="225"/>
      <c r="E716" s="225"/>
      <c r="F716" s="225"/>
      <c r="G716" s="225"/>
      <c r="H716" s="225"/>
      <c r="I716" s="225"/>
      <c r="J716" s="225"/>
      <c r="K716" s="225"/>
    </row>
    <row r="717" spans="1:11">
      <c r="A717" s="225"/>
      <c r="B717" s="225"/>
      <c r="C717" s="225"/>
      <c r="D717" s="225"/>
      <c r="E717" s="225"/>
      <c r="F717" s="225"/>
      <c r="G717" s="225"/>
      <c r="H717" s="225"/>
      <c r="I717" s="225"/>
      <c r="J717" s="225"/>
      <c r="K717" s="225"/>
    </row>
    <row r="718" spans="1:11">
      <c r="A718" s="225"/>
      <c r="B718" s="225"/>
      <c r="C718" s="225"/>
      <c r="D718" s="225"/>
      <c r="E718" s="225"/>
      <c r="F718" s="225"/>
      <c r="G718" s="225"/>
      <c r="H718" s="225"/>
      <c r="I718" s="225"/>
      <c r="J718" s="225"/>
      <c r="K718" s="225"/>
    </row>
    <row r="719" spans="1:11">
      <c r="A719" s="225"/>
      <c r="B719" s="225"/>
      <c r="C719" s="225"/>
      <c r="D719" s="225"/>
      <c r="E719" s="225"/>
      <c r="F719" s="225"/>
      <c r="G719" s="225"/>
      <c r="H719" s="225"/>
      <c r="I719" s="225"/>
      <c r="J719" s="225"/>
      <c r="K719" s="225"/>
    </row>
    <row r="720" spans="1:11">
      <c r="A720" s="225"/>
      <c r="B720" s="225"/>
      <c r="C720" s="225"/>
      <c r="D720" s="225"/>
      <c r="E720" s="225"/>
      <c r="F720" s="225"/>
      <c r="G720" s="225"/>
      <c r="H720" s="225"/>
      <c r="I720" s="225"/>
      <c r="J720" s="225"/>
      <c r="K720" s="225"/>
    </row>
    <row r="721" spans="1:11">
      <c r="A721" s="225"/>
      <c r="B721" s="225"/>
      <c r="C721" s="225"/>
      <c r="D721" s="225"/>
      <c r="E721" s="225"/>
      <c r="F721" s="225"/>
      <c r="G721" s="225"/>
      <c r="H721" s="225"/>
      <c r="I721" s="225"/>
      <c r="J721" s="225"/>
      <c r="K721" s="225"/>
    </row>
    <row r="722" spans="1:11">
      <c r="A722" s="225"/>
      <c r="B722" s="225"/>
      <c r="C722" s="225"/>
      <c r="D722" s="225"/>
      <c r="E722" s="225"/>
      <c r="F722" s="225"/>
      <c r="G722" s="225"/>
      <c r="H722" s="225"/>
      <c r="I722" s="225"/>
      <c r="J722" s="225"/>
      <c r="K722" s="225"/>
    </row>
    <row r="723" spans="1:11">
      <c r="A723" s="225"/>
      <c r="B723" s="225"/>
      <c r="C723" s="225"/>
      <c r="D723" s="225"/>
      <c r="E723" s="225"/>
      <c r="F723" s="225"/>
      <c r="G723" s="225"/>
      <c r="H723" s="225"/>
      <c r="I723" s="225"/>
      <c r="J723" s="225"/>
      <c r="K723" s="225"/>
    </row>
    <row r="724" spans="1:11">
      <c r="A724" s="225"/>
      <c r="B724" s="225"/>
      <c r="C724" s="225"/>
      <c r="D724" s="225"/>
      <c r="E724" s="225"/>
      <c r="F724" s="225"/>
      <c r="G724" s="225"/>
      <c r="H724" s="225"/>
      <c r="I724" s="225"/>
      <c r="J724" s="225"/>
      <c r="K724" s="225"/>
    </row>
    <row r="725" spans="1:11">
      <c r="A725" s="225"/>
      <c r="B725" s="225"/>
      <c r="C725" s="225"/>
      <c r="D725" s="225"/>
      <c r="E725" s="225"/>
      <c r="F725" s="225"/>
      <c r="G725" s="225"/>
      <c r="H725" s="225"/>
      <c r="I725" s="225"/>
      <c r="J725" s="225"/>
      <c r="K725" s="225"/>
    </row>
    <row r="726" spans="1:11">
      <c r="A726" s="225"/>
      <c r="B726" s="225"/>
      <c r="C726" s="225"/>
      <c r="D726" s="225"/>
      <c r="E726" s="225"/>
      <c r="F726" s="225"/>
      <c r="G726" s="225"/>
      <c r="H726" s="225"/>
      <c r="I726" s="225"/>
      <c r="J726" s="225"/>
      <c r="K726" s="225"/>
    </row>
    <row r="727" spans="1:11">
      <c r="A727" s="225"/>
      <c r="B727" s="225"/>
      <c r="C727" s="225"/>
      <c r="D727" s="225"/>
      <c r="E727" s="225"/>
      <c r="F727" s="225"/>
      <c r="G727" s="225"/>
      <c r="H727" s="225"/>
      <c r="I727" s="225"/>
      <c r="J727" s="225"/>
      <c r="K727" s="225"/>
    </row>
    <row r="728" spans="1:11">
      <c r="A728" s="225"/>
      <c r="B728" s="225"/>
      <c r="C728" s="225"/>
      <c r="D728" s="225"/>
      <c r="E728" s="225"/>
      <c r="F728" s="225"/>
      <c r="G728" s="225"/>
      <c r="H728" s="225"/>
      <c r="I728" s="225"/>
      <c r="J728" s="225"/>
      <c r="K728" s="225"/>
    </row>
    <row r="729" spans="1:11">
      <c r="A729" s="225"/>
      <c r="B729" s="225"/>
      <c r="C729" s="225"/>
      <c r="D729" s="225"/>
      <c r="E729" s="225"/>
      <c r="F729" s="225"/>
      <c r="G729" s="225"/>
      <c r="H729" s="225"/>
      <c r="I729" s="225"/>
      <c r="J729" s="225"/>
      <c r="K729" s="225"/>
    </row>
    <row r="730" spans="1:11">
      <c r="A730" s="225"/>
      <c r="B730" s="225"/>
      <c r="C730" s="225"/>
      <c r="D730" s="225"/>
      <c r="E730" s="225"/>
      <c r="F730" s="225"/>
      <c r="G730" s="225"/>
      <c r="H730" s="225"/>
      <c r="I730" s="225"/>
      <c r="J730" s="225"/>
      <c r="K730" s="225"/>
    </row>
    <row r="731" spans="1:11">
      <c r="A731" s="225"/>
      <c r="B731" s="225"/>
      <c r="C731" s="225"/>
      <c r="D731" s="225"/>
      <c r="E731" s="225"/>
      <c r="F731" s="225"/>
      <c r="G731" s="225"/>
      <c r="H731" s="225"/>
      <c r="I731" s="225"/>
      <c r="J731" s="225"/>
      <c r="K731" s="225"/>
    </row>
    <row r="732" spans="1:11">
      <c r="A732" s="225"/>
      <c r="B732" s="225"/>
      <c r="C732" s="225"/>
      <c r="D732" s="225"/>
      <c r="E732" s="225"/>
      <c r="F732" s="225"/>
      <c r="G732" s="225"/>
      <c r="H732" s="225"/>
      <c r="I732" s="225"/>
      <c r="J732" s="225"/>
      <c r="K732" s="225"/>
    </row>
    <row r="733" spans="1:11">
      <c r="A733" s="225"/>
      <c r="B733" s="225"/>
      <c r="C733" s="225"/>
      <c r="D733" s="225"/>
      <c r="E733" s="225"/>
      <c r="F733" s="225"/>
      <c r="G733" s="225"/>
      <c r="H733" s="225"/>
      <c r="I733" s="225"/>
      <c r="J733" s="225"/>
      <c r="K733" s="225"/>
    </row>
    <row r="734" spans="1:11">
      <c r="A734" s="225"/>
      <c r="B734" s="225"/>
      <c r="C734" s="225"/>
      <c r="D734" s="225"/>
      <c r="E734" s="225"/>
      <c r="F734" s="225"/>
      <c r="G734" s="225"/>
      <c r="H734" s="225"/>
      <c r="I734" s="225"/>
      <c r="J734" s="225"/>
      <c r="K734" s="225"/>
    </row>
    <row r="735" spans="1:11">
      <c r="A735" s="225"/>
      <c r="B735" s="225"/>
      <c r="C735" s="225"/>
      <c r="D735" s="225"/>
      <c r="E735" s="225"/>
      <c r="F735" s="225"/>
      <c r="G735" s="225"/>
      <c r="H735" s="225"/>
      <c r="I735" s="225"/>
      <c r="J735" s="225"/>
      <c r="K735" s="225"/>
    </row>
    <row r="736" spans="1:11">
      <c r="A736" s="225"/>
      <c r="B736" s="225"/>
      <c r="C736" s="225"/>
      <c r="D736" s="225"/>
      <c r="E736" s="225"/>
      <c r="F736" s="225"/>
      <c r="G736" s="225"/>
      <c r="H736" s="225"/>
      <c r="I736" s="225"/>
      <c r="J736" s="225"/>
      <c r="K736" s="225"/>
    </row>
    <row r="737" spans="1:11">
      <c r="A737" s="225"/>
      <c r="B737" s="225"/>
      <c r="C737" s="225"/>
      <c r="D737" s="225"/>
      <c r="E737" s="225"/>
      <c r="F737" s="225"/>
      <c r="G737" s="225"/>
      <c r="H737" s="225"/>
      <c r="I737" s="225"/>
      <c r="J737" s="225"/>
      <c r="K737" s="225"/>
    </row>
    <row r="738" spans="1:11">
      <c r="A738" s="225"/>
      <c r="B738" s="225"/>
      <c r="C738" s="225"/>
      <c r="D738" s="225"/>
      <c r="E738" s="225"/>
      <c r="F738" s="225"/>
      <c r="G738" s="225"/>
      <c r="H738" s="225"/>
      <c r="I738" s="225"/>
      <c r="J738" s="225"/>
      <c r="K738" s="225"/>
    </row>
    <row r="739" spans="1:11">
      <c r="A739" s="225"/>
      <c r="B739" s="225"/>
      <c r="C739" s="225"/>
      <c r="D739" s="225"/>
      <c r="E739" s="225"/>
      <c r="F739" s="225"/>
      <c r="G739" s="225"/>
      <c r="H739" s="225"/>
      <c r="I739" s="225"/>
      <c r="J739" s="225"/>
      <c r="K739" s="225"/>
    </row>
    <row r="740" spans="1:11">
      <c r="A740" s="225"/>
      <c r="B740" s="225"/>
      <c r="C740" s="225"/>
      <c r="D740" s="225"/>
      <c r="E740" s="225"/>
      <c r="F740" s="225"/>
      <c r="G740" s="225"/>
      <c r="H740" s="225"/>
      <c r="I740" s="225"/>
      <c r="J740" s="225"/>
      <c r="K740" s="225"/>
    </row>
    <row r="741" spans="1:11">
      <c r="A741" s="225"/>
      <c r="B741" s="225"/>
      <c r="C741" s="225"/>
      <c r="D741" s="225"/>
      <c r="E741" s="225"/>
      <c r="F741" s="225"/>
      <c r="G741" s="225"/>
      <c r="H741" s="225"/>
      <c r="I741" s="225"/>
      <c r="J741" s="225"/>
      <c r="K741" s="225"/>
    </row>
    <row r="742" spans="1:11">
      <c r="A742" s="225"/>
      <c r="B742" s="225"/>
      <c r="C742" s="225"/>
      <c r="D742" s="225"/>
      <c r="E742" s="225"/>
      <c r="F742" s="225"/>
      <c r="G742" s="225"/>
      <c r="H742" s="225"/>
      <c r="I742" s="225"/>
      <c r="J742" s="225"/>
      <c r="K742" s="225"/>
    </row>
    <row r="743" spans="1:11">
      <c r="A743" s="225"/>
      <c r="B743" s="225"/>
      <c r="C743" s="225"/>
      <c r="D743" s="225"/>
      <c r="E743" s="225"/>
      <c r="F743" s="225"/>
      <c r="G743" s="225"/>
      <c r="H743" s="225"/>
      <c r="I743" s="225"/>
      <c r="J743" s="225"/>
      <c r="K743" s="225"/>
    </row>
    <row r="744" spans="1:11">
      <c r="A744" s="225"/>
      <c r="B744" s="225"/>
      <c r="C744" s="225"/>
      <c r="D744" s="225"/>
      <c r="E744" s="225"/>
      <c r="F744" s="225"/>
      <c r="G744" s="225"/>
      <c r="H744" s="225"/>
      <c r="I744" s="225"/>
      <c r="J744" s="225"/>
      <c r="K744" s="225"/>
    </row>
    <row r="745" spans="1:11">
      <c r="A745" s="225"/>
      <c r="B745" s="225"/>
      <c r="C745" s="225"/>
      <c r="D745" s="225"/>
      <c r="E745" s="225"/>
      <c r="F745" s="225"/>
      <c r="G745" s="225"/>
      <c r="H745" s="225"/>
      <c r="I745" s="225"/>
      <c r="J745" s="225"/>
      <c r="K745" s="225"/>
    </row>
    <row r="746" spans="1:11">
      <c r="A746" s="225"/>
      <c r="B746" s="225"/>
      <c r="C746" s="225"/>
      <c r="D746" s="225"/>
      <c r="E746" s="225"/>
      <c r="F746" s="225"/>
      <c r="G746" s="225"/>
      <c r="H746" s="225"/>
      <c r="I746" s="225"/>
      <c r="J746" s="225"/>
      <c r="K746" s="225"/>
    </row>
    <row r="747" spans="1:11">
      <c r="A747" s="225"/>
      <c r="B747" s="225"/>
      <c r="C747" s="225"/>
      <c r="D747" s="225"/>
      <c r="E747" s="225"/>
      <c r="F747" s="225"/>
      <c r="G747" s="225"/>
      <c r="H747" s="225"/>
      <c r="I747" s="225"/>
      <c r="J747" s="225"/>
      <c r="K747" s="225"/>
    </row>
    <row r="748" spans="1:11">
      <c r="A748" s="225"/>
      <c r="B748" s="225"/>
      <c r="C748" s="225"/>
      <c r="D748" s="225"/>
      <c r="E748" s="225"/>
      <c r="F748" s="225"/>
      <c r="G748" s="225"/>
      <c r="H748" s="225"/>
      <c r="I748" s="225"/>
      <c r="J748" s="225"/>
      <c r="K748" s="225"/>
    </row>
    <row r="749" spans="1:11">
      <c r="A749" s="225"/>
      <c r="B749" s="225"/>
      <c r="C749" s="225"/>
      <c r="D749" s="225"/>
      <c r="E749" s="225"/>
      <c r="F749" s="225"/>
      <c r="G749" s="225"/>
      <c r="H749" s="225"/>
      <c r="I749" s="225"/>
      <c r="J749" s="225"/>
      <c r="K749" s="225"/>
    </row>
    <row r="750" spans="1:11">
      <c r="A750" s="225"/>
      <c r="B750" s="225"/>
      <c r="C750" s="225"/>
      <c r="D750" s="225"/>
      <c r="E750" s="225"/>
      <c r="F750" s="225"/>
      <c r="G750" s="225"/>
      <c r="H750" s="225"/>
      <c r="I750" s="225"/>
      <c r="J750" s="225"/>
      <c r="K750" s="225"/>
    </row>
    <row r="751" spans="1:11">
      <c r="A751" s="225"/>
      <c r="B751" s="225"/>
      <c r="C751" s="225"/>
      <c r="D751" s="225"/>
      <c r="E751" s="225"/>
      <c r="F751" s="225"/>
      <c r="G751" s="225"/>
      <c r="H751" s="225"/>
      <c r="I751" s="225"/>
      <c r="J751" s="225"/>
      <c r="K751" s="225"/>
    </row>
    <row r="752" spans="1:11">
      <c r="A752" s="225"/>
      <c r="B752" s="225"/>
      <c r="C752" s="225"/>
      <c r="D752" s="225"/>
      <c r="E752" s="225"/>
      <c r="F752" s="225"/>
      <c r="G752" s="225"/>
      <c r="H752" s="225"/>
      <c r="I752" s="225"/>
      <c r="J752" s="225"/>
      <c r="K752" s="225"/>
    </row>
    <row r="753" spans="1:11">
      <c r="A753" s="225"/>
      <c r="B753" s="225"/>
      <c r="C753" s="225"/>
      <c r="D753" s="225"/>
      <c r="E753" s="225"/>
      <c r="F753" s="225"/>
      <c r="G753" s="225"/>
      <c r="H753" s="225"/>
      <c r="I753" s="225"/>
      <c r="J753" s="225"/>
      <c r="K753" s="225"/>
    </row>
    <row r="754" spans="1:11">
      <c r="A754" s="225"/>
      <c r="B754" s="225"/>
      <c r="C754" s="225"/>
      <c r="D754" s="225"/>
      <c r="E754" s="225"/>
      <c r="F754" s="225"/>
      <c r="G754" s="225"/>
      <c r="H754" s="225"/>
      <c r="I754" s="225"/>
      <c r="J754" s="225"/>
      <c r="K754" s="225"/>
    </row>
    <row r="755" spans="1:11">
      <c r="A755" s="225"/>
      <c r="B755" s="225"/>
      <c r="C755" s="225"/>
      <c r="D755" s="225"/>
      <c r="E755" s="225"/>
      <c r="F755" s="225"/>
      <c r="G755" s="225"/>
      <c r="H755" s="225"/>
      <c r="I755" s="225"/>
      <c r="J755" s="225"/>
      <c r="K755" s="225"/>
    </row>
    <row r="756" spans="1:11">
      <c r="A756" s="225"/>
      <c r="B756" s="225"/>
      <c r="C756" s="225"/>
      <c r="D756" s="225"/>
      <c r="E756" s="225"/>
      <c r="F756" s="225"/>
      <c r="G756" s="225"/>
      <c r="H756" s="225"/>
      <c r="I756" s="225"/>
      <c r="J756" s="225"/>
      <c r="K756" s="225"/>
    </row>
    <row r="757" spans="1:11">
      <c r="A757" s="225"/>
      <c r="B757" s="225"/>
      <c r="C757" s="225"/>
      <c r="D757" s="225"/>
      <c r="E757" s="225"/>
      <c r="F757" s="225"/>
      <c r="G757" s="225"/>
      <c r="H757" s="225"/>
      <c r="I757" s="225"/>
      <c r="J757" s="225"/>
      <c r="K757" s="225"/>
    </row>
    <row r="758" spans="1:11">
      <c r="A758" s="225"/>
      <c r="B758" s="225"/>
      <c r="C758" s="225"/>
      <c r="D758" s="225"/>
      <c r="E758" s="225"/>
      <c r="F758" s="225"/>
      <c r="G758" s="225"/>
      <c r="H758" s="225"/>
      <c r="I758" s="225"/>
      <c r="J758" s="225"/>
      <c r="K758" s="225"/>
    </row>
    <row r="759" spans="1:11">
      <c r="A759" s="225"/>
      <c r="B759" s="225"/>
      <c r="C759" s="225"/>
      <c r="D759" s="225"/>
      <c r="E759" s="225"/>
      <c r="F759" s="225"/>
      <c r="G759" s="225"/>
      <c r="H759" s="225"/>
      <c r="I759" s="225"/>
      <c r="J759" s="225"/>
      <c r="K759" s="225"/>
    </row>
    <row r="760" spans="1:11">
      <c r="A760" s="225"/>
      <c r="B760" s="225"/>
      <c r="C760" s="225"/>
      <c r="D760" s="225"/>
      <c r="E760" s="225"/>
      <c r="F760" s="225"/>
      <c r="G760" s="225"/>
      <c r="H760" s="225"/>
      <c r="I760" s="225"/>
      <c r="J760" s="225"/>
      <c r="K760" s="225"/>
    </row>
    <row r="761" spans="1:11">
      <c r="A761" s="225"/>
      <c r="B761" s="225"/>
      <c r="C761" s="225"/>
      <c r="D761" s="225"/>
      <c r="E761" s="225"/>
      <c r="F761" s="225"/>
      <c r="G761" s="225"/>
      <c r="H761" s="225"/>
      <c r="I761" s="225"/>
      <c r="J761" s="225"/>
      <c r="K761" s="225"/>
    </row>
    <row r="762" spans="1:11">
      <c r="A762" s="225"/>
      <c r="B762" s="225"/>
      <c r="C762" s="225"/>
      <c r="D762" s="225"/>
      <c r="E762" s="225"/>
      <c r="F762" s="225"/>
      <c r="G762" s="225"/>
      <c r="H762" s="225"/>
      <c r="I762" s="225"/>
      <c r="J762" s="225"/>
      <c r="K762" s="225"/>
    </row>
    <row r="763" spans="1:11">
      <c r="A763" s="225"/>
      <c r="B763" s="225"/>
      <c r="C763" s="225"/>
      <c r="D763" s="225"/>
      <c r="E763" s="225"/>
      <c r="F763" s="225"/>
      <c r="G763" s="225"/>
      <c r="H763" s="225"/>
      <c r="I763" s="225"/>
      <c r="J763" s="225"/>
      <c r="K763" s="225"/>
    </row>
    <row r="764" spans="1:11">
      <c r="A764" s="225"/>
      <c r="B764" s="225"/>
      <c r="C764" s="225"/>
      <c r="D764" s="225"/>
      <c r="E764" s="225"/>
      <c r="F764" s="225"/>
      <c r="G764" s="225"/>
      <c r="H764" s="225"/>
      <c r="I764" s="225"/>
      <c r="J764" s="225"/>
      <c r="K764" s="225"/>
    </row>
    <row r="765" spans="1:11">
      <c r="A765" s="225"/>
      <c r="B765" s="225"/>
      <c r="C765" s="225"/>
      <c r="D765" s="225"/>
      <c r="E765" s="225"/>
      <c r="F765" s="225"/>
      <c r="G765" s="225"/>
      <c r="H765" s="225"/>
      <c r="I765" s="225"/>
      <c r="J765" s="225"/>
      <c r="K765" s="225"/>
    </row>
    <row r="766" spans="1:11">
      <c r="A766" s="225"/>
      <c r="B766" s="225"/>
      <c r="C766" s="225"/>
      <c r="D766" s="225"/>
      <c r="E766" s="225"/>
      <c r="F766" s="225"/>
      <c r="G766" s="225"/>
      <c r="H766" s="225"/>
      <c r="I766" s="225"/>
      <c r="J766" s="225"/>
      <c r="K766" s="225"/>
    </row>
    <row r="767" spans="1:11">
      <c r="A767" s="225"/>
      <c r="B767" s="225"/>
      <c r="C767" s="225"/>
      <c r="D767" s="225"/>
      <c r="E767" s="225"/>
      <c r="F767" s="225"/>
      <c r="G767" s="225"/>
      <c r="H767" s="225"/>
      <c r="I767" s="225"/>
      <c r="J767" s="225"/>
      <c r="K767" s="225"/>
    </row>
    <row r="768" spans="1:11">
      <c r="A768" s="225"/>
      <c r="B768" s="225"/>
      <c r="C768" s="225"/>
      <c r="D768" s="225"/>
      <c r="E768" s="225"/>
      <c r="F768" s="225"/>
      <c r="G768" s="225"/>
      <c r="H768" s="225"/>
      <c r="I768" s="225"/>
      <c r="J768" s="225"/>
      <c r="K768" s="225"/>
    </row>
    <row r="769" spans="1:11">
      <c r="A769" s="225"/>
      <c r="B769" s="225"/>
      <c r="C769" s="225"/>
      <c r="D769" s="225"/>
      <c r="E769" s="225"/>
      <c r="F769" s="225"/>
      <c r="G769" s="225"/>
      <c r="H769" s="225"/>
      <c r="I769" s="225"/>
      <c r="J769" s="225"/>
      <c r="K769" s="225"/>
    </row>
    <row r="770" spans="1:11">
      <c r="A770" s="225"/>
      <c r="B770" s="225"/>
      <c r="C770" s="225"/>
      <c r="D770" s="225"/>
      <c r="E770" s="225"/>
      <c r="F770" s="225"/>
      <c r="G770" s="225"/>
      <c r="H770" s="225"/>
      <c r="I770" s="225"/>
      <c r="J770" s="225"/>
      <c r="K770" s="225"/>
    </row>
    <row r="771" spans="1:11">
      <c r="A771" s="225"/>
      <c r="B771" s="225"/>
      <c r="C771" s="225"/>
      <c r="D771" s="225"/>
      <c r="E771" s="225"/>
      <c r="F771" s="225"/>
      <c r="G771" s="225"/>
      <c r="H771" s="225"/>
      <c r="I771" s="225"/>
      <c r="J771" s="225"/>
      <c r="K771" s="225"/>
    </row>
    <row r="772" spans="1:11">
      <c r="A772" s="225"/>
      <c r="B772" s="225"/>
      <c r="C772" s="225"/>
      <c r="D772" s="225"/>
      <c r="E772" s="225"/>
      <c r="F772" s="225"/>
      <c r="G772" s="225"/>
      <c r="H772" s="225"/>
      <c r="I772" s="225"/>
      <c r="J772" s="225"/>
      <c r="K772" s="225"/>
    </row>
    <row r="773" spans="1:11">
      <c r="A773" s="225"/>
      <c r="B773" s="225"/>
      <c r="C773" s="225"/>
      <c r="D773" s="225"/>
      <c r="E773" s="225"/>
      <c r="F773" s="225"/>
      <c r="G773" s="225"/>
      <c r="H773" s="225"/>
      <c r="I773" s="225"/>
      <c r="J773" s="225"/>
      <c r="K773" s="225"/>
    </row>
    <row r="774" spans="1:11">
      <c r="A774" s="225"/>
      <c r="B774" s="225"/>
      <c r="C774" s="225"/>
      <c r="D774" s="225"/>
      <c r="E774" s="225"/>
      <c r="F774" s="225"/>
      <c r="G774" s="225"/>
      <c r="H774" s="225"/>
      <c r="I774" s="225"/>
      <c r="J774" s="225"/>
      <c r="K774" s="225"/>
    </row>
    <row r="775" spans="1:11">
      <c r="A775" s="225"/>
      <c r="B775" s="225"/>
      <c r="C775" s="225"/>
      <c r="D775" s="225"/>
      <c r="E775" s="225"/>
      <c r="F775" s="225"/>
      <c r="G775" s="225"/>
      <c r="H775" s="225"/>
      <c r="I775" s="225"/>
      <c r="J775" s="225"/>
      <c r="K775" s="225"/>
    </row>
    <row r="776" spans="1:11">
      <c r="A776" s="225"/>
      <c r="B776" s="225"/>
      <c r="C776" s="225"/>
      <c r="D776" s="225"/>
      <c r="E776" s="225"/>
      <c r="F776" s="225"/>
      <c r="G776" s="225"/>
      <c r="H776" s="225"/>
      <c r="I776" s="225"/>
      <c r="J776" s="225"/>
      <c r="K776" s="225"/>
    </row>
    <row r="777" spans="1:11">
      <c r="A777" s="225"/>
      <c r="B777" s="225"/>
      <c r="C777" s="225"/>
      <c r="D777" s="225"/>
      <c r="E777" s="225"/>
      <c r="F777" s="225"/>
      <c r="G777" s="225"/>
      <c r="H777" s="225"/>
      <c r="I777" s="225"/>
      <c r="J777" s="225"/>
      <c r="K777" s="225"/>
    </row>
    <row r="778" spans="1:11">
      <c r="A778" s="225"/>
      <c r="B778" s="225"/>
      <c r="C778" s="225"/>
      <c r="D778" s="225"/>
      <c r="E778" s="225"/>
      <c r="F778" s="225"/>
      <c r="G778" s="225"/>
      <c r="H778" s="225"/>
      <c r="I778" s="225"/>
      <c r="J778" s="225"/>
      <c r="K778" s="225"/>
    </row>
    <row r="779" spans="1:11">
      <c r="A779" s="225"/>
      <c r="B779" s="225"/>
      <c r="C779" s="225"/>
      <c r="D779" s="225"/>
      <c r="E779" s="225"/>
      <c r="F779" s="225"/>
      <c r="G779" s="225"/>
      <c r="H779" s="225"/>
      <c r="I779" s="225"/>
      <c r="J779" s="225"/>
      <c r="K779" s="225"/>
    </row>
    <row r="780" spans="1:11">
      <c r="A780" s="225"/>
      <c r="B780" s="225"/>
      <c r="C780" s="225"/>
      <c r="D780" s="225"/>
      <c r="E780" s="225"/>
      <c r="F780" s="225"/>
      <c r="G780" s="225"/>
      <c r="H780" s="225"/>
      <c r="I780" s="225"/>
      <c r="J780" s="225"/>
      <c r="K780" s="225"/>
    </row>
    <row r="781" spans="1:11">
      <c r="A781" s="225"/>
      <c r="B781" s="225"/>
      <c r="C781" s="225"/>
      <c r="D781" s="225"/>
      <c r="E781" s="225"/>
      <c r="F781" s="225"/>
      <c r="G781" s="225"/>
      <c r="H781" s="225"/>
      <c r="I781" s="225"/>
      <c r="J781" s="225"/>
      <c r="K781" s="225"/>
    </row>
    <row r="782" spans="1:11">
      <c r="A782" s="225"/>
      <c r="B782" s="225"/>
      <c r="C782" s="225"/>
      <c r="D782" s="225"/>
      <c r="E782" s="225"/>
      <c r="F782" s="225"/>
      <c r="G782" s="225"/>
      <c r="H782" s="225"/>
      <c r="I782" s="225"/>
      <c r="J782" s="225"/>
      <c r="K782" s="225"/>
    </row>
    <row r="783" spans="1:11">
      <c r="A783" s="225"/>
      <c r="B783" s="225"/>
      <c r="C783" s="225"/>
      <c r="D783" s="225"/>
      <c r="E783" s="225"/>
      <c r="F783" s="225"/>
      <c r="G783" s="225"/>
      <c r="H783" s="225"/>
      <c r="I783" s="225"/>
      <c r="J783" s="225"/>
      <c r="K783" s="225"/>
    </row>
    <row r="784" spans="1:11">
      <c r="A784" s="225"/>
      <c r="B784" s="225"/>
      <c r="C784" s="225"/>
      <c r="D784" s="225"/>
      <c r="E784" s="225"/>
      <c r="F784" s="225"/>
      <c r="G784" s="225"/>
      <c r="H784" s="225"/>
      <c r="I784" s="225"/>
      <c r="J784" s="225"/>
      <c r="K784" s="225"/>
    </row>
    <row r="785" spans="1:11">
      <c r="A785" s="225"/>
      <c r="B785" s="225"/>
      <c r="C785" s="225"/>
      <c r="D785" s="225"/>
      <c r="E785" s="225"/>
      <c r="F785" s="225"/>
      <c r="G785" s="225"/>
      <c r="H785" s="225"/>
      <c r="I785" s="225"/>
      <c r="J785" s="225"/>
      <c r="K785" s="225"/>
    </row>
    <row r="786" spans="1:11">
      <c r="A786" s="225"/>
      <c r="B786" s="225"/>
      <c r="C786" s="225"/>
      <c r="D786" s="225"/>
      <c r="E786" s="225"/>
      <c r="F786" s="225"/>
      <c r="G786" s="225"/>
      <c r="H786" s="225"/>
      <c r="I786" s="225"/>
      <c r="J786" s="225"/>
      <c r="K786" s="225"/>
    </row>
    <row r="787" spans="1:11">
      <c r="A787" s="225"/>
      <c r="B787" s="225"/>
      <c r="C787" s="225"/>
      <c r="D787" s="225"/>
      <c r="E787" s="225"/>
      <c r="F787" s="225"/>
      <c r="G787" s="225"/>
      <c r="H787" s="225"/>
      <c r="I787" s="225"/>
      <c r="J787" s="225"/>
      <c r="K787" s="225"/>
    </row>
    <row r="788" spans="1:11">
      <c r="A788" s="225"/>
      <c r="B788" s="225"/>
      <c r="C788" s="225"/>
      <c r="D788" s="225"/>
      <c r="E788" s="225"/>
      <c r="F788" s="225"/>
      <c r="G788" s="225"/>
      <c r="H788" s="225"/>
      <c r="I788" s="225"/>
      <c r="J788" s="225"/>
      <c r="K788" s="225"/>
    </row>
    <row r="789" spans="1:11">
      <c r="A789" s="225"/>
      <c r="B789" s="225"/>
      <c r="C789" s="225"/>
      <c r="D789" s="225"/>
      <c r="E789" s="225"/>
      <c r="F789" s="225"/>
      <c r="G789" s="225"/>
      <c r="H789" s="225"/>
      <c r="I789" s="225"/>
      <c r="J789" s="225"/>
      <c r="K789" s="225"/>
    </row>
    <row r="790" spans="1:11">
      <c r="A790" s="225"/>
      <c r="B790" s="225"/>
      <c r="C790" s="225"/>
      <c r="D790" s="225"/>
      <c r="E790" s="225"/>
      <c r="F790" s="225"/>
      <c r="G790" s="225"/>
      <c r="H790" s="225"/>
      <c r="I790" s="225"/>
      <c r="J790" s="225"/>
      <c r="K790" s="225"/>
    </row>
    <row r="791" spans="1:11">
      <c r="A791" s="225"/>
      <c r="B791" s="225"/>
      <c r="C791" s="225"/>
      <c r="D791" s="225"/>
      <c r="E791" s="225"/>
      <c r="F791" s="225"/>
      <c r="G791" s="225"/>
      <c r="H791" s="225"/>
      <c r="I791" s="225"/>
      <c r="J791" s="225"/>
      <c r="K791" s="225"/>
    </row>
    <row r="792" spans="1:11">
      <c r="A792" s="225"/>
      <c r="B792" s="225"/>
      <c r="C792" s="225"/>
      <c r="D792" s="225"/>
      <c r="E792" s="225"/>
      <c r="F792" s="225"/>
      <c r="G792" s="225"/>
      <c r="H792" s="225"/>
      <c r="I792" s="225"/>
      <c r="J792" s="225"/>
      <c r="K792" s="225"/>
    </row>
    <row r="793" spans="1:11">
      <c r="A793" s="225"/>
      <c r="B793" s="225"/>
      <c r="C793" s="225"/>
      <c r="D793" s="225"/>
      <c r="E793" s="225"/>
      <c r="F793" s="225"/>
      <c r="G793" s="225"/>
      <c r="H793" s="225"/>
      <c r="I793" s="225"/>
      <c r="J793" s="225"/>
      <c r="K793" s="225"/>
    </row>
    <row r="794" spans="1:11">
      <c r="A794" s="225"/>
      <c r="B794" s="225"/>
      <c r="C794" s="225"/>
      <c r="D794" s="225"/>
      <c r="E794" s="225"/>
      <c r="F794" s="225"/>
      <c r="G794" s="225"/>
      <c r="H794" s="225"/>
      <c r="I794" s="225"/>
      <c r="J794" s="225"/>
      <c r="K794" s="225"/>
    </row>
    <row r="795" spans="1:11">
      <c r="A795" s="225"/>
      <c r="B795" s="225"/>
      <c r="C795" s="225"/>
      <c r="D795" s="225"/>
      <c r="E795" s="225"/>
      <c r="F795" s="225"/>
      <c r="G795" s="225"/>
      <c r="H795" s="225"/>
      <c r="I795" s="225"/>
      <c r="J795" s="225"/>
      <c r="K795" s="225"/>
    </row>
    <row r="796" spans="1:11">
      <c r="A796" s="225"/>
      <c r="B796" s="225"/>
      <c r="C796" s="225"/>
      <c r="D796" s="225"/>
      <c r="E796" s="225"/>
      <c r="F796" s="225"/>
      <c r="G796" s="225"/>
      <c r="H796" s="225"/>
      <c r="I796" s="225"/>
      <c r="J796" s="225"/>
      <c r="K796" s="225"/>
    </row>
    <row r="797" spans="1:11">
      <c r="A797" s="225"/>
      <c r="B797" s="225"/>
      <c r="C797" s="225"/>
      <c r="D797" s="225"/>
      <c r="E797" s="225"/>
      <c r="F797" s="225"/>
      <c r="G797" s="225"/>
      <c r="H797" s="225"/>
      <c r="I797" s="225"/>
      <c r="J797" s="225"/>
      <c r="K797" s="225"/>
    </row>
    <row r="798" spans="1:11">
      <c r="A798" s="225"/>
      <c r="B798" s="225"/>
      <c r="C798" s="225"/>
      <c r="D798" s="225"/>
      <c r="E798" s="225"/>
      <c r="F798" s="225"/>
      <c r="G798" s="225"/>
      <c r="H798" s="225"/>
      <c r="I798" s="225"/>
      <c r="J798" s="225"/>
      <c r="K798" s="225"/>
    </row>
    <row r="799" spans="1:11">
      <c r="A799" s="225"/>
      <c r="B799" s="225"/>
      <c r="C799" s="225"/>
      <c r="D799" s="225"/>
      <c r="E799" s="225"/>
      <c r="F799" s="225"/>
      <c r="G799" s="225"/>
      <c r="H799" s="225"/>
      <c r="I799" s="225"/>
      <c r="J799" s="225"/>
      <c r="K799" s="225"/>
    </row>
    <row r="800" spans="1:11">
      <c r="A800" s="225"/>
      <c r="B800" s="225"/>
      <c r="C800" s="225"/>
      <c r="D800" s="225"/>
      <c r="E800" s="225"/>
      <c r="F800" s="225"/>
      <c r="G800" s="225"/>
      <c r="H800" s="225"/>
      <c r="I800" s="225"/>
      <c r="J800" s="225"/>
      <c r="K800" s="225"/>
    </row>
    <row r="801" spans="1:11">
      <c r="A801" s="225"/>
      <c r="B801" s="225"/>
      <c r="C801" s="225"/>
      <c r="D801" s="225"/>
      <c r="E801" s="225"/>
      <c r="F801" s="225"/>
      <c r="G801" s="225"/>
      <c r="H801" s="225"/>
      <c r="I801" s="225"/>
      <c r="J801" s="225"/>
      <c r="K801" s="225"/>
    </row>
    <row r="802" spans="1:11">
      <c r="A802" s="225"/>
      <c r="B802" s="225"/>
      <c r="C802" s="225"/>
      <c r="D802" s="225"/>
      <c r="E802" s="225"/>
      <c r="F802" s="225"/>
      <c r="G802" s="225"/>
      <c r="H802" s="225"/>
      <c r="I802" s="225"/>
      <c r="J802" s="225"/>
      <c r="K802" s="225"/>
    </row>
    <row r="803" spans="1:11">
      <c r="A803" s="225"/>
      <c r="B803" s="225"/>
      <c r="C803" s="225"/>
      <c r="D803" s="225"/>
      <c r="E803" s="225"/>
      <c r="F803" s="225"/>
      <c r="G803" s="225"/>
      <c r="H803" s="225"/>
      <c r="I803" s="225"/>
      <c r="J803" s="225"/>
      <c r="K803" s="225"/>
    </row>
    <row r="804" spans="1:11">
      <c r="A804" s="225"/>
      <c r="B804" s="225"/>
      <c r="C804" s="225"/>
      <c r="D804" s="225"/>
      <c r="E804" s="225"/>
      <c r="F804" s="225"/>
      <c r="G804" s="225"/>
      <c r="H804" s="225"/>
      <c r="I804" s="225"/>
      <c r="J804" s="225"/>
      <c r="K804" s="225"/>
    </row>
    <row r="805" spans="1:11">
      <c r="A805" s="225"/>
      <c r="B805" s="225"/>
      <c r="C805" s="225"/>
      <c r="D805" s="225"/>
      <c r="E805" s="225"/>
      <c r="F805" s="225"/>
      <c r="G805" s="225"/>
      <c r="H805" s="225"/>
      <c r="I805" s="225"/>
      <c r="J805" s="225"/>
      <c r="K805" s="225"/>
    </row>
    <row r="806" spans="1:11">
      <c r="A806" s="225"/>
      <c r="B806" s="225"/>
      <c r="C806" s="225"/>
      <c r="D806" s="225"/>
      <c r="E806" s="225"/>
      <c r="F806" s="225"/>
      <c r="G806" s="225"/>
      <c r="H806" s="225"/>
      <c r="I806" s="225"/>
      <c r="J806" s="225"/>
      <c r="K806" s="225"/>
    </row>
    <row r="807" spans="1:11">
      <c r="A807" s="225"/>
      <c r="B807" s="225"/>
      <c r="C807" s="225"/>
      <c r="D807" s="225"/>
      <c r="E807" s="225"/>
      <c r="F807" s="225"/>
      <c r="G807" s="225"/>
      <c r="H807" s="225"/>
      <c r="I807" s="225"/>
      <c r="J807" s="225"/>
      <c r="K807" s="225"/>
    </row>
    <row r="808" spans="1:11">
      <c r="A808" s="225"/>
      <c r="B808" s="225"/>
      <c r="C808" s="225"/>
      <c r="D808" s="225"/>
      <c r="E808" s="225"/>
      <c r="F808" s="225"/>
      <c r="G808" s="225"/>
      <c r="H808" s="225"/>
      <c r="I808" s="225"/>
      <c r="J808" s="225"/>
      <c r="K808" s="225"/>
    </row>
    <row r="809" spans="1:11">
      <c r="A809" s="225"/>
      <c r="B809" s="225"/>
      <c r="C809" s="225"/>
      <c r="D809" s="225"/>
      <c r="E809" s="225"/>
      <c r="F809" s="225"/>
      <c r="G809" s="225"/>
      <c r="H809" s="225"/>
      <c r="I809" s="225"/>
      <c r="J809" s="225"/>
      <c r="K809" s="225"/>
    </row>
    <row r="810" spans="1:11">
      <c r="A810" s="225"/>
      <c r="B810" s="225"/>
      <c r="C810" s="225"/>
      <c r="D810" s="225"/>
      <c r="E810" s="225"/>
      <c r="F810" s="225"/>
      <c r="G810" s="225"/>
      <c r="H810" s="225"/>
      <c r="I810" s="225"/>
      <c r="J810" s="225"/>
      <c r="K810" s="225"/>
    </row>
    <row r="811" spans="1:11">
      <c r="A811" s="225"/>
      <c r="B811" s="225"/>
      <c r="C811" s="225"/>
      <c r="D811" s="225"/>
      <c r="E811" s="225"/>
      <c r="F811" s="225"/>
      <c r="G811" s="225"/>
      <c r="H811" s="225"/>
      <c r="I811" s="225"/>
      <c r="J811" s="225"/>
      <c r="K811" s="225"/>
    </row>
    <row r="812" spans="1:11">
      <c r="A812" s="225"/>
      <c r="B812" s="225"/>
      <c r="C812" s="225"/>
      <c r="D812" s="225"/>
      <c r="E812" s="225"/>
      <c r="F812" s="225"/>
      <c r="G812" s="225"/>
      <c r="H812" s="225"/>
      <c r="I812" s="225"/>
      <c r="J812" s="225"/>
      <c r="K812" s="225"/>
    </row>
    <row r="813" spans="1:11">
      <c r="A813" s="225"/>
      <c r="B813" s="225"/>
      <c r="C813" s="225"/>
      <c r="D813" s="225"/>
      <c r="E813" s="225"/>
      <c r="F813" s="225"/>
      <c r="G813" s="225"/>
      <c r="H813" s="225"/>
      <c r="I813" s="225"/>
      <c r="J813" s="225"/>
      <c r="K813" s="225"/>
    </row>
    <row r="814" spans="1:11">
      <c r="A814" s="225"/>
      <c r="B814" s="225"/>
      <c r="C814" s="225"/>
      <c r="D814" s="225"/>
      <c r="E814" s="225"/>
      <c r="F814" s="225"/>
      <c r="G814" s="225"/>
      <c r="H814" s="225"/>
      <c r="I814" s="225"/>
      <c r="J814" s="225"/>
      <c r="K814" s="225"/>
    </row>
    <row r="815" spans="1:11">
      <c r="A815" s="225"/>
      <c r="B815" s="225"/>
      <c r="C815" s="225"/>
      <c r="D815" s="225"/>
      <c r="E815" s="225"/>
      <c r="F815" s="225"/>
      <c r="G815" s="225"/>
      <c r="H815" s="225"/>
      <c r="I815" s="225"/>
      <c r="J815" s="225"/>
      <c r="K815" s="225"/>
    </row>
    <row r="816" spans="1:11">
      <c r="A816" s="225"/>
      <c r="B816" s="225"/>
      <c r="C816" s="225"/>
      <c r="D816" s="225"/>
      <c r="E816" s="225"/>
      <c r="F816" s="225"/>
      <c r="G816" s="225"/>
      <c r="H816" s="225"/>
      <c r="I816" s="225"/>
      <c r="J816" s="225"/>
      <c r="K816" s="225"/>
    </row>
    <row r="817" spans="1:11">
      <c r="A817" s="225"/>
      <c r="B817" s="225"/>
      <c r="C817" s="225"/>
      <c r="D817" s="225"/>
      <c r="E817" s="225"/>
      <c r="F817" s="225"/>
      <c r="G817" s="225"/>
      <c r="H817" s="225"/>
      <c r="I817" s="225"/>
      <c r="J817" s="225"/>
      <c r="K817" s="225"/>
    </row>
    <row r="818" spans="1:11">
      <c r="A818" s="225"/>
      <c r="B818" s="225"/>
      <c r="C818" s="225"/>
      <c r="D818" s="225"/>
      <c r="E818" s="225"/>
      <c r="F818" s="225"/>
      <c r="G818" s="225"/>
      <c r="H818" s="225"/>
      <c r="I818" s="225"/>
      <c r="J818" s="225"/>
      <c r="K818" s="225"/>
    </row>
    <row r="819" spans="1:11">
      <c r="A819" s="225"/>
      <c r="B819" s="225"/>
      <c r="C819" s="225"/>
      <c r="D819" s="225"/>
      <c r="E819" s="225"/>
      <c r="F819" s="225"/>
      <c r="G819" s="225"/>
      <c r="H819" s="225"/>
      <c r="I819" s="225"/>
      <c r="J819" s="225"/>
      <c r="K819" s="225"/>
    </row>
    <row r="820" spans="1:11">
      <c r="A820" s="225"/>
      <c r="B820" s="225"/>
      <c r="C820" s="225"/>
      <c r="D820" s="225"/>
      <c r="E820" s="225"/>
      <c r="F820" s="225"/>
      <c r="G820" s="225"/>
      <c r="H820" s="225"/>
      <c r="I820" s="225"/>
      <c r="J820" s="225"/>
      <c r="K820" s="225"/>
    </row>
    <row r="821" spans="1:11">
      <c r="A821" s="225"/>
      <c r="B821" s="225"/>
      <c r="C821" s="225"/>
      <c r="D821" s="225"/>
      <c r="E821" s="225"/>
      <c r="F821" s="225"/>
      <c r="G821" s="225"/>
      <c r="H821" s="225"/>
      <c r="I821" s="225"/>
      <c r="J821" s="225"/>
      <c r="K821" s="225"/>
    </row>
    <row r="822" spans="1:11">
      <c r="A822" s="225"/>
      <c r="B822" s="225"/>
      <c r="C822" s="225"/>
      <c r="D822" s="225"/>
      <c r="E822" s="225"/>
      <c r="F822" s="225"/>
      <c r="G822" s="225"/>
      <c r="H822" s="225"/>
      <c r="I822" s="225"/>
      <c r="J822" s="225"/>
      <c r="K822" s="225"/>
    </row>
    <row r="823" spans="1:11">
      <c r="A823" s="225"/>
      <c r="B823" s="225"/>
      <c r="C823" s="225"/>
      <c r="D823" s="225"/>
      <c r="E823" s="225"/>
      <c r="F823" s="225"/>
      <c r="G823" s="225"/>
      <c r="H823" s="225"/>
      <c r="I823" s="225"/>
      <c r="J823" s="225"/>
      <c r="K823" s="225"/>
    </row>
    <row r="824" spans="1:11">
      <c r="A824" s="225"/>
      <c r="B824" s="225"/>
      <c r="C824" s="225"/>
      <c r="D824" s="225"/>
      <c r="E824" s="225"/>
      <c r="F824" s="225"/>
      <c r="G824" s="225"/>
      <c r="H824" s="225"/>
      <c r="I824" s="225"/>
      <c r="J824" s="225"/>
      <c r="K824" s="225"/>
    </row>
    <row r="825" spans="1:11">
      <c r="A825" s="225"/>
      <c r="B825" s="225"/>
      <c r="C825" s="225"/>
      <c r="D825" s="225"/>
      <c r="E825" s="225"/>
      <c r="F825" s="225"/>
      <c r="G825" s="225"/>
      <c r="H825" s="225"/>
      <c r="I825" s="225"/>
      <c r="J825" s="225"/>
      <c r="K825" s="225"/>
    </row>
    <row r="826" spans="1:11">
      <c r="A826" s="225"/>
      <c r="B826" s="225"/>
      <c r="C826" s="225"/>
      <c r="D826" s="225"/>
      <c r="E826" s="225"/>
      <c r="F826" s="225"/>
      <c r="G826" s="225"/>
      <c r="H826" s="225"/>
      <c r="I826" s="225"/>
      <c r="J826" s="225"/>
      <c r="K826" s="225"/>
    </row>
    <row r="827" spans="1:11">
      <c r="A827" s="225"/>
      <c r="B827" s="225"/>
      <c r="C827" s="225"/>
      <c r="D827" s="225"/>
      <c r="E827" s="225"/>
      <c r="F827" s="225"/>
      <c r="G827" s="225"/>
      <c r="H827" s="225"/>
      <c r="I827" s="225"/>
      <c r="J827" s="225"/>
      <c r="K827" s="225"/>
    </row>
    <row r="828" spans="1:11">
      <c r="A828" s="225"/>
      <c r="B828" s="225"/>
      <c r="C828" s="225"/>
      <c r="D828" s="225"/>
      <c r="E828" s="225"/>
      <c r="F828" s="225"/>
      <c r="G828" s="225"/>
      <c r="H828" s="225"/>
      <c r="I828" s="225"/>
      <c r="J828" s="225"/>
      <c r="K828" s="225"/>
    </row>
    <row r="829" spans="1:11">
      <c r="A829" s="225"/>
      <c r="B829" s="225"/>
      <c r="C829" s="225"/>
      <c r="D829" s="225"/>
      <c r="E829" s="225"/>
      <c r="F829" s="225"/>
      <c r="G829" s="225"/>
      <c r="H829" s="225"/>
      <c r="I829" s="225"/>
      <c r="J829" s="225"/>
      <c r="K829" s="225"/>
    </row>
    <row r="830" spans="1:11">
      <c r="A830" s="225"/>
      <c r="B830" s="225"/>
      <c r="C830" s="225"/>
      <c r="D830" s="225"/>
      <c r="E830" s="225"/>
      <c r="F830" s="225"/>
      <c r="G830" s="225"/>
      <c r="H830" s="225"/>
      <c r="I830" s="225"/>
      <c r="J830" s="225"/>
      <c r="K830" s="225"/>
    </row>
    <row r="831" spans="1:11">
      <c r="A831" s="225"/>
      <c r="B831" s="225"/>
      <c r="C831" s="225"/>
      <c r="D831" s="225"/>
      <c r="E831" s="225"/>
      <c r="F831" s="225"/>
      <c r="G831" s="225"/>
      <c r="H831" s="225"/>
      <c r="I831" s="225"/>
      <c r="J831" s="225"/>
      <c r="K831" s="225"/>
    </row>
    <row r="832" spans="1:11">
      <c r="A832" s="225"/>
      <c r="B832" s="225"/>
      <c r="C832" s="225"/>
      <c r="D832" s="225"/>
      <c r="E832" s="225"/>
      <c r="F832" s="225"/>
      <c r="G832" s="225"/>
      <c r="H832" s="225"/>
      <c r="I832" s="225"/>
      <c r="J832" s="225"/>
      <c r="K832" s="225"/>
    </row>
    <row r="833" spans="1:11">
      <c r="A833" s="225"/>
      <c r="B833" s="225"/>
      <c r="C833" s="225"/>
      <c r="D833" s="225"/>
      <c r="E833" s="225"/>
      <c r="F833" s="225"/>
      <c r="G833" s="225"/>
      <c r="H833" s="225"/>
      <c r="I833" s="225"/>
      <c r="J833" s="225"/>
      <c r="K833" s="225"/>
    </row>
    <row r="834" spans="1:11">
      <c r="A834" s="225"/>
      <c r="B834" s="225"/>
      <c r="C834" s="225"/>
      <c r="D834" s="225"/>
      <c r="E834" s="225"/>
      <c r="F834" s="225"/>
      <c r="G834" s="225"/>
      <c r="H834" s="225"/>
      <c r="I834" s="225"/>
      <c r="J834" s="225"/>
      <c r="K834" s="225"/>
    </row>
    <row r="835" spans="1:11">
      <c r="A835" s="225"/>
      <c r="B835" s="225"/>
      <c r="C835" s="225"/>
      <c r="D835" s="225"/>
      <c r="E835" s="225"/>
      <c r="F835" s="225"/>
      <c r="G835" s="225"/>
      <c r="H835" s="225"/>
      <c r="I835" s="225"/>
      <c r="J835" s="225"/>
      <c r="K835" s="225"/>
    </row>
    <row r="836" spans="1:11">
      <c r="A836" s="225"/>
      <c r="B836" s="225"/>
      <c r="C836" s="225"/>
      <c r="D836" s="225"/>
      <c r="E836" s="225"/>
      <c r="F836" s="225"/>
      <c r="G836" s="225"/>
      <c r="H836" s="225"/>
      <c r="I836" s="225"/>
      <c r="J836" s="225"/>
      <c r="K836" s="225"/>
    </row>
    <row r="837" spans="1:11">
      <c r="A837" s="225"/>
      <c r="B837" s="225"/>
      <c r="C837" s="225"/>
      <c r="D837" s="225"/>
      <c r="E837" s="225"/>
      <c r="F837" s="225"/>
      <c r="G837" s="225"/>
      <c r="H837" s="225"/>
      <c r="I837" s="225"/>
      <c r="J837" s="225"/>
      <c r="K837" s="225"/>
    </row>
    <row r="838" spans="1:11">
      <c r="A838" s="225"/>
      <c r="B838" s="225"/>
      <c r="C838" s="225"/>
      <c r="D838" s="225"/>
      <c r="E838" s="225"/>
      <c r="F838" s="225"/>
      <c r="G838" s="225"/>
      <c r="H838" s="225"/>
      <c r="I838" s="225"/>
      <c r="J838" s="225"/>
      <c r="K838" s="225"/>
    </row>
    <row r="839" spans="1:11">
      <c r="A839" s="225"/>
      <c r="B839" s="225"/>
      <c r="C839" s="225"/>
      <c r="D839" s="225"/>
      <c r="E839" s="225"/>
      <c r="F839" s="225"/>
      <c r="G839" s="225"/>
      <c r="H839" s="225"/>
      <c r="I839" s="225"/>
      <c r="J839" s="225"/>
      <c r="K839" s="225"/>
    </row>
    <row r="840" spans="1:11">
      <c r="A840" s="225"/>
      <c r="B840" s="225"/>
      <c r="C840" s="225"/>
      <c r="D840" s="225"/>
      <c r="E840" s="225"/>
      <c r="F840" s="225"/>
      <c r="G840" s="225"/>
      <c r="H840" s="225"/>
      <c r="I840" s="225"/>
      <c r="J840" s="225"/>
      <c r="K840" s="225"/>
    </row>
    <row r="841" spans="1:11">
      <c r="A841" s="225"/>
      <c r="B841" s="225"/>
      <c r="C841" s="225"/>
      <c r="D841" s="225"/>
      <c r="E841" s="225"/>
      <c r="F841" s="225"/>
      <c r="G841" s="225"/>
      <c r="H841" s="225"/>
      <c r="I841" s="225"/>
      <c r="J841" s="225"/>
      <c r="K841" s="225"/>
    </row>
    <row r="842" spans="1:11">
      <c r="A842" s="225"/>
      <c r="B842" s="225"/>
      <c r="C842" s="225"/>
      <c r="D842" s="225"/>
      <c r="E842" s="225"/>
      <c r="F842" s="225"/>
      <c r="G842" s="225"/>
      <c r="H842" s="225"/>
      <c r="I842" s="225"/>
      <c r="J842" s="225"/>
      <c r="K842" s="225"/>
    </row>
    <row r="843" spans="1:11">
      <c r="A843" s="225"/>
      <c r="B843" s="225"/>
      <c r="C843" s="225"/>
      <c r="D843" s="225"/>
      <c r="E843" s="225"/>
      <c r="F843" s="225"/>
      <c r="G843" s="225"/>
      <c r="H843" s="225"/>
      <c r="I843" s="225"/>
      <c r="J843" s="225"/>
      <c r="K843" s="225"/>
    </row>
    <row r="844" spans="1:11">
      <c r="A844" s="225"/>
      <c r="B844" s="225"/>
      <c r="C844" s="225"/>
      <c r="D844" s="225"/>
      <c r="E844" s="225"/>
      <c r="F844" s="225"/>
      <c r="G844" s="225"/>
      <c r="H844" s="225"/>
      <c r="I844" s="225"/>
      <c r="J844" s="225"/>
      <c r="K844" s="225"/>
    </row>
    <row r="845" spans="1:11">
      <c r="A845" s="225"/>
      <c r="B845" s="225"/>
      <c r="C845" s="225"/>
      <c r="D845" s="225"/>
      <c r="E845" s="225"/>
      <c r="F845" s="225"/>
      <c r="G845" s="225"/>
      <c r="H845" s="225"/>
      <c r="I845" s="225"/>
      <c r="J845" s="225"/>
      <c r="K845" s="225"/>
    </row>
    <row r="846" spans="1:11">
      <c r="A846" s="225"/>
      <c r="B846" s="225"/>
      <c r="C846" s="225"/>
      <c r="D846" s="225"/>
      <c r="E846" s="225"/>
      <c r="F846" s="225"/>
      <c r="G846" s="225"/>
      <c r="H846" s="225"/>
      <c r="I846" s="225"/>
      <c r="J846" s="225"/>
      <c r="K846" s="225"/>
    </row>
    <row r="847" spans="1:11">
      <c r="A847" s="225"/>
      <c r="B847" s="225"/>
      <c r="C847" s="225"/>
      <c r="D847" s="225"/>
      <c r="E847" s="225"/>
      <c r="F847" s="225"/>
      <c r="G847" s="225"/>
      <c r="H847" s="225"/>
      <c r="I847" s="225"/>
      <c r="J847" s="225"/>
      <c r="K847" s="225"/>
    </row>
    <row r="848" spans="1:11">
      <c r="A848" s="225"/>
      <c r="B848" s="225"/>
      <c r="C848" s="225"/>
      <c r="D848" s="225"/>
      <c r="E848" s="225"/>
      <c r="F848" s="225"/>
      <c r="G848" s="225"/>
      <c r="H848" s="225"/>
      <c r="I848" s="225"/>
      <c r="J848" s="225"/>
      <c r="K848" s="225"/>
    </row>
    <row r="849" spans="1:11">
      <c r="A849" s="225"/>
      <c r="B849" s="225"/>
      <c r="C849" s="225"/>
      <c r="D849" s="225"/>
      <c r="E849" s="225"/>
      <c r="F849" s="225"/>
      <c r="G849" s="225"/>
      <c r="H849" s="225"/>
      <c r="I849" s="225"/>
      <c r="J849" s="225"/>
      <c r="K849" s="225"/>
    </row>
    <row r="850" spans="1:11">
      <c r="A850" s="225"/>
      <c r="B850" s="225"/>
      <c r="C850" s="225"/>
      <c r="D850" s="225"/>
      <c r="E850" s="225"/>
      <c r="F850" s="225"/>
      <c r="G850" s="225"/>
      <c r="H850" s="225"/>
      <c r="I850" s="225"/>
      <c r="J850" s="225"/>
      <c r="K850" s="225"/>
    </row>
    <row r="851" spans="1:11">
      <c r="A851" s="225"/>
      <c r="B851" s="225"/>
      <c r="C851" s="225"/>
      <c r="D851" s="225"/>
      <c r="E851" s="225"/>
      <c r="F851" s="225"/>
      <c r="G851" s="225"/>
      <c r="H851" s="225"/>
      <c r="I851" s="225"/>
      <c r="J851" s="225"/>
      <c r="K851" s="225"/>
    </row>
    <row r="852" spans="1:11">
      <c r="A852" s="225"/>
      <c r="B852" s="225"/>
      <c r="C852" s="225"/>
      <c r="D852" s="225"/>
      <c r="E852" s="225"/>
      <c r="F852" s="225"/>
      <c r="G852" s="225"/>
      <c r="H852" s="225"/>
      <c r="I852" s="225"/>
      <c r="J852" s="225"/>
      <c r="K852" s="225"/>
    </row>
    <row r="853" spans="1:11">
      <c r="A853" s="225"/>
      <c r="B853" s="225"/>
      <c r="C853" s="225"/>
      <c r="D853" s="225"/>
      <c r="E853" s="225"/>
      <c r="F853" s="225"/>
      <c r="G853" s="225"/>
      <c r="H853" s="225"/>
      <c r="I853" s="225"/>
      <c r="J853" s="225"/>
      <c r="K853" s="225"/>
    </row>
    <row r="854" spans="1:11">
      <c r="A854" s="225"/>
      <c r="B854" s="225"/>
      <c r="C854" s="225"/>
      <c r="D854" s="225"/>
      <c r="E854" s="225"/>
      <c r="F854" s="225"/>
      <c r="G854" s="225"/>
      <c r="H854" s="225"/>
      <c r="I854" s="225"/>
      <c r="J854" s="225"/>
      <c r="K854" s="225"/>
    </row>
    <row r="855" spans="1:11">
      <c r="A855" s="225"/>
      <c r="B855" s="225"/>
      <c r="C855" s="225"/>
      <c r="D855" s="225"/>
      <c r="E855" s="225"/>
      <c r="F855" s="225"/>
      <c r="G855" s="225"/>
      <c r="H855" s="225"/>
      <c r="I855" s="225"/>
      <c r="J855" s="225"/>
      <c r="K855" s="225"/>
    </row>
    <row r="856" spans="1:11">
      <c r="A856" s="225"/>
      <c r="B856" s="225"/>
      <c r="C856" s="225"/>
      <c r="D856" s="225"/>
      <c r="E856" s="225"/>
      <c r="F856" s="225"/>
      <c r="G856" s="225"/>
      <c r="H856" s="225"/>
      <c r="I856" s="225"/>
      <c r="J856" s="225"/>
      <c r="K856" s="225"/>
    </row>
    <row r="857" spans="1:11">
      <c r="A857" s="225"/>
      <c r="B857" s="225"/>
      <c r="C857" s="225"/>
      <c r="D857" s="225"/>
      <c r="E857" s="225"/>
      <c r="F857" s="225"/>
      <c r="G857" s="225"/>
      <c r="H857" s="225"/>
      <c r="I857" s="225"/>
      <c r="J857" s="225"/>
      <c r="K857" s="225"/>
    </row>
    <row r="858" spans="1:11">
      <c r="A858" s="225"/>
      <c r="B858" s="225"/>
      <c r="C858" s="225"/>
      <c r="D858" s="225"/>
      <c r="E858" s="225"/>
      <c r="F858" s="225"/>
      <c r="G858" s="225"/>
      <c r="H858" s="225"/>
      <c r="I858" s="225"/>
      <c r="J858" s="225"/>
      <c r="K858" s="225"/>
    </row>
    <row r="859" spans="1:11">
      <c r="A859" s="225"/>
      <c r="B859" s="225"/>
      <c r="C859" s="225"/>
      <c r="D859" s="225"/>
      <c r="E859" s="225"/>
      <c r="F859" s="225"/>
      <c r="G859" s="225"/>
      <c r="H859" s="225"/>
      <c r="I859" s="225"/>
      <c r="J859" s="225"/>
      <c r="K859" s="225"/>
    </row>
    <row r="860" spans="1:11">
      <c r="A860" s="225"/>
      <c r="B860" s="225"/>
      <c r="C860" s="225"/>
      <c r="D860" s="225"/>
      <c r="E860" s="225"/>
      <c r="F860" s="225"/>
      <c r="G860" s="225"/>
      <c r="H860" s="225"/>
      <c r="I860" s="225"/>
      <c r="J860" s="225"/>
      <c r="K860" s="225"/>
    </row>
    <row r="861" spans="1:11">
      <c r="A861" s="225"/>
      <c r="B861" s="225"/>
      <c r="C861" s="225"/>
      <c r="D861" s="225"/>
      <c r="E861" s="225"/>
      <c r="F861" s="225"/>
      <c r="G861" s="225"/>
      <c r="H861" s="225"/>
      <c r="I861" s="225"/>
      <c r="J861" s="225"/>
      <c r="K861" s="225"/>
    </row>
    <row r="862" spans="1:11">
      <c r="A862" s="225"/>
      <c r="B862" s="225"/>
      <c r="C862" s="225"/>
      <c r="D862" s="225"/>
      <c r="E862" s="225"/>
      <c r="F862" s="225"/>
      <c r="G862" s="225"/>
      <c r="H862" s="225"/>
      <c r="I862" s="225"/>
      <c r="J862" s="225"/>
      <c r="K862" s="225"/>
    </row>
    <row r="863" spans="1:11">
      <c r="A863" s="225"/>
      <c r="B863" s="225"/>
      <c r="C863" s="225"/>
      <c r="D863" s="225"/>
      <c r="E863" s="225"/>
      <c r="F863" s="225"/>
      <c r="G863" s="225"/>
      <c r="H863" s="225"/>
      <c r="I863" s="225"/>
      <c r="J863" s="225"/>
      <c r="K863" s="225"/>
    </row>
    <row r="864" spans="1:11">
      <c r="A864" s="225"/>
      <c r="B864" s="225"/>
      <c r="C864" s="225"/>
      <c r="D864" s="225"/>
      <c r="E864" s="225"/>
      <c r="F864" s="225"/>
      <c r="G864" s="225"/>
      <c r="H864" s="225"/>
      <c r="I864" s="225"/>
      <c r="J864" s="225"/>
      <c r="K864" s="225"/>
    </row>
    <row r="865" spans="1:11">
      <c r="A865" s="225"/>
      <c r="B865" s="225"/>
      <c r="C865" s="225"/>
      <c r="D865" s="225"/>
      <c r="E865" s="225"/>
      <c r="F865" s="225"/>
      <c r="G865" s="225"/>
      <c r="H865" s="225"/>
      <c r="I865" s="225"/>
      <c r="J865" s="225"/>
      <c r="K865" s="225"/>
    </row>
    <row r="866" spans="1:11">
      <c r="A866" s="225"/>
      <c r="B866" s="225"/>
      <c r="C866" s="225"/>
      <c r="D866" s="225"/>
      <c r="E866" s="225"/>
      <c r="F866" s="225"/>
      <c r="G866" s="225"/>
      <c r="H866" s="225"/>
      <c r="I866" s="225"/>
      <c r="J866" s="225"/>
      <c r="K866" s="225"/>
    </row>
    <row r="867" spans="1:11">
      <c r="A867" s="225"/>
      <c r="B867" s="225"/>
      <c r="C867" s="225"/>
      <c r="D867" s="225"/>
      <c r="E867" s="225"/>
      <c r="F867" s="225"/>
      <c r="G867" s="225"/>
      <c r="H867" s="225"/>
      <c r="I867" s="225"/>
      <c r="J867" s="225"/>
      <c r="K867" s="225"/>
    </row>
    <row r="868" spans="1:11">
      <c r="A868" s="225"/>
      <c r="B868" s="225"/>
      <c r="C868" s="225"/>
      <c r="D868" s="225"/>
      <c r="E868" s="225"/>
      <c r="F868" s="225"/>
      <c r="G868" s="225"/>
      <c r="H868" s="225"/>
      <c r="I868" s="225"/>
      <c r="J868" s="225"/>
      <c r="K868" s="225"/>
    </row>
    <row r="869" spans="1:11">
      <c r="A869" s="225"/>
      <c r="B869" s="225"/>
      <c r="C869" s="225"/>
      <c r="D869" s="225"/>
      <c r="E869" s="225"/>
      <c r="F869" s="225"/>
      <c r="G869" s="225"/>
      <c r="H869" s="225"/>
      <c r="I869" s="225"/>
      <c r="J869" s="225"/>
      <c r="K869" s="225"/>
    </row>
    <row r="870" spans="1:11">
      <c r="A870" s="225"/>
      <c r="B870" s="225"/>
      <c r="C870" s="225"/>
      <c r="D870" s="225"/>
      <c r="E870" s="225"/>
      <c r="F870" s="225"/>
      <c r="G870" s="225"/>
      <c r="H870" s="225"/>
      <c r="I870" s="225"/>
      <c r="J870" s="225"/>
      <c r="K870" s="225"/>
    </row>
    <row r="871" spans="1:11">
      <c r="A871" s="225"/>
      <c r="B871" s="225"/>
      <c r="C871" s="225"/>
      <c r="D871" s="225"/>
      <c r="E871" s="225"/>
      <c r="F871" s="225"/>
      <c r="G871" s="225"/>
      <c r="H871" s="225"/>
      <c r="I871" s="225"/>
      <c r="J871" s="225"/>
      <c r="K871" s="225"/>
    </row>
    <row r="872" spans="1:11">
      <c r="A872" s="225"/>
      <c r="B872" s="225"/>
      <c r="C872" s="225"/>
      <c r="D872" s="225"/>
      <c r="E872" s="225"/>
      <c r="F872" s="225"/>
      <c r="G872" s="225"/>
      <c r="H872" s="225"/>
      <c r="I872" s="225"/>
      <c r="J872" s="225"/>
      <c r="K872" s="225"/>
    </row>
    <row r="873" spans="1:11">
      <c r="A873" s="225"/>
      <c r="B873" s="225"/>
      <c r="C873" s="225"/>
      <c r="D873" s="225"/>
      <c r="E873" s="225"/>
      <c r="F873" s="225"/>
      <c r="G873" s="225"/>
      <c r="H873" s="225"/>
      <c r="I873" s="225"/>
      <c r="J873" s="225"/>
      <c r="K873" s="225"/>
    </row>
    <row r="874" spans="1:11">
      <c r="A874" s="225"/>
      <c r="B874" s="225"/>
      <c r="C874" s="225"/>
      <c r="D874" s="225"/>
      <c r="E874" s="225"/>
      <c r="F874" s="225"/>
      <c r="G874" s="225"/>
      <c r="H874" s="225"/>
      <c r="I874" s="225"/>
      <c r="J874" s="225"/>
      <c r="K874" s="225"/>
    </row>
    <row r="875" spans="1:11">
      <c r="A875" s="225"/>
      <c r="B875" s="225"/>
      <c r="C875" s="225"/>
      <c r="D875" s="225"/>
      <c r="E875" s="225"/>
      <c r="F875" s="225"/>
      <c r="G875" s="225"/>
      <c r="H875" s="225"/>
      <c r="I875" s="225"/>
      <c r="J875" s="225"/>
      <c r="K875" s="225"/>
    </row>
    <row r="876" spans="1:11">
      <c r="A876" s="225"/>
      <c r="B876" s="225"/>
      <c r="C876" s="225"/>
      <c r="D876" s="225"/>
      <c r="E876" s="225"/>
      <c r="F876" s="225"/>
      <c r="G876" s="225"/>
      <c r="H876" s="225"/>
      <c r="I876" s="225"/>
      <c r="J876" s="225"/>
      <c r="K876" s="225"/>
    </row>
    <row r="877" spans="1:11">
      <c r="A877" s="225"/>
      <c r="B877" s="225"/>
      <c r="C877" s="225"/>
      <c r="D877" s="225"/>
      <c r="E877" s="225"/>
      <c r="F877" s="225"/>
      <c r="G877" s="225"/>
      <c r="H877" s="225"/>
      <c r="I877" s="225"/>
      <c r="J877" s="225"/>
      <c r="K877" s="225"/>
    </row>
    <row r="878" spans="1:11">
      <c r="A878" s="225"/>
      <c r="B878" s="225"/>
      <c r="C878" s="225"/>
      <c r="D878" s="225"/>
      <c r="E878" s="225"/>
      <c r="F878" s="225"/>
      <c r="G878" s="225"/>
      <c r="H878" s="225"/>
      <c r="I878" s="225"/>
      <c r="J878" s="225"/>
      <c r="K878" s="225"/>
    </row>
    <row r="879" spans="1:11">
      <c r="A879" s="225"/>
      <c r="B879" s="225"/>
      <c r="C879" s="225"/>
      <c r="D879" s="225"/>
      <c r="E879" s="225"/>
      <c r="F879" s="225"/>
      <c r="G879" s="225"/>
      <c r="H879" s="225"/>
      <c r="I879" s="225"/>
      <c r="J879" s="225"/>
      <c r="K879" s="225"/>
    </row>
    <row r="880" spans="1:11">
      <c r="A880" s="225"/>
      <c r="B880" s="225"/>
      <c r="C880" s="225"/>
      <c r="D880" s="225"/>
      <c r="E880" s="225"/>
      <c r="F880" s="225"/>
      <c r="G880" s="225"/>
      <c r="H880" s="225"/>
      <c r="I880" s="225"/>
      <c r="J880" s="225"/>
      <c r="K880" s="225"/>
    </row>
    <row r="881" spans="1:11">
      <c r="A881" s="225"/>
      <c r="B881" s="225"/>
      <c r="C881" s="225"/>
      <c r="D881" s="225"/>
      <c r="E881" s="225"/>
      <c r="F881" s="225"/>
      <c r="G881" s="225"/>
      <c r="H881" s="225"/>
      <c r="I881" s="225"/>
      <c r="J881" s="225"/>
      <c r="K881" s="225"/>
    </row>
    <row r="882" spans="1:11">
      <c r="A882" s="225"/>
      <c r="B882" s="225"/>
      <c r="C882" s="225"/>
      <c r="D882" s="225"/>
      <c r="E882" s="225"/>
      <c r="F882" s="225"/>
      <c r="G882" s="225"/>
      <c r="H882" s="225"/>
      <c r="I882" s="225"/>
      <c r="J882" s="225"/>
      <c r="K882" s="225"/>
    </row>
    <row r="883" spans="1:11">
      <c r="A883" s="225"/>
      <c r="B883" s="225"/>
      <c r="C883" s="225"/>
      <c r="D883" s="225"/>
      <c r="E883" s="225"/>
      <c r="F883" s="225"/>
      <c r="G883" s="225"/>
      <c r="H883" s="225"/>
      <c r="I883" s="225"/>
      <c r="J883" s="225"/>
      <c r="K883" s="225"/>
    </row>
    <row r="884" spans="1:11">
      <c r="A884" s="225"/>
      <c r="B884" s="225"/>
      <c r="C884" s="225"/>
      <c r="D884" s="225"/>
      <c r="E884" s="225"/>
      <c r="F884" s="225"/>
      <c r="G884" s="225"/>
      <c r="H884" s="225"/>
      <c r="I884" s="225"/>
      <c r="J884" s="225"/>
      <c r="K884" s="225"/>
    </row>
    <row r="885" spans="1:11">
      <c r="A885" s="225"/>
      <c r="B885" s="225"/>
      <c r="C885" s="225"/>
      <c r="D885" s="225"/>
      <c r="E885" s="225"/>
      <c r="F885" s="225"/>
      <c r="G885" s="225"/>
      <c r="H885" s="225"/>
      <c r="I885" s="225"/>
      <c r="J885" s="225"/>
      <c r="K885" s="225"/>
    </row>
    <row r="886" spans="1:11">
      <c r="A886" s="225"/>
      <c r="B886" s="225"/>
      <c r="C886" s="225"/>
      <c r="D886" s="225"/>
      <c r="E886" s="225"/>
      <c r="F886" s="225"/>
      <c r="G886" s="225"/>
      <c r="H886" s="225"/>
      <c r="I886" s="225"/>
      <c r="J886" s="225"/>
      <c r="K886" s="225"/>
    </row>
    <row r="887" spans="1:11">
      <c r="A887" s="225"/>
      <c r="B887" s="225"/>
      <c r="C887" s="225"/>
      <c r="D887" s="225"/>
      <c r="E887" s="225"/>
      <c r="F887" s="225"/>
      <c r="G887" s="225"/>
      <c r="H887" s="225"/>
      <c r="I887" s="225"/>
      <c r="J887" s="225"/>
      <c r="K887" s="225"/>
    </row>
    <row r="888" spans="1:11">
      <c r="A888" s="225"/>
      <c r="B888" s="225"/>
      <c r="C888" s="225"/>
      <c r="D888" s="225"/>
      <c r="E888" s="225"/>
      <c r="F888" s="225"/>
      <c r="G888" s="225"/>
      <c r="H888" s="225"/>
      <c r="I888" s="225"/>
      <c r="J888" s="225"/>
      <c r="K888" s="225"/>
    </row>
    <row r="889" spans="1:11">
      <c r="A889" s="225"/>
      <c r="B889" s="225"/>
      <c r="C889" s="225"/>
      <c r="D889" s="225"/>
      <c r="E889" s="225"/>
      <c r="F889" s="225"/>
      <c r="G889" s="225"/>
      <c r="H889" s="225"/>
      <c r="I889" s="225"/>
      <c r="J889" s="225"/>
      <c r="K889" s="225"/>
    </row>
    <row r="890" spans="1:11">
      <c r="A890" s="225"/>
      <c r="B890" s="225"/>
      <c r="C890" s="225"/>
      <c r="D890" s="225"/>
      <c r="E890" s="225"/>
      <c r="F890" s="225"/>
      <c r="G890" s="225"/>
      <c r="H890" s="225"/>
      <c r="I890" s="225"/>
      <c r="J890" s="225"/>
      <c r="K890" s="225"/>
    </row>
    <row r="891" spans="1:11">
      <c r="A891" s="225"/>
      <c r="B891" s="225"/>
      <c r="C891" s="225"/>
      <c r="D891" s="225"/>
      <c r="E891" s="225"/>
      <c r="F891" s="225"/>
      <c r="G891" s="225"/>
      <c r="H891" s="225"/>
      <c r="I891" s="225"/>
      <c r="J891" s="225"/>
      <c r="K891" s="225"/>
    </row>
    <row r="892" spans="1:11">
      <c r="A892" s="225"/>
      <c r="B892" s="225"/>
      <c r="C892" s="225"/>
      <c r="D892" s="225"/>
      <c r="E892" s="225"/>
      <c r="F892" s="225"/>
      <c r="G892" s="225"/>
      <c r="H892" s="225"/>
      <c r="I892" s="225"/>
      <c r="J892" s="225"/>
      <c r="K892" s="225"/>
    </row>
    <row r="893" spans="1:11">
      <c r="A893" s="225"/>
      <c r="B893" s="225"/>
      <c r="C893" s="225"/>
      <c r="D893" s="225"/>
      <c r="E893" s="225"/>
      <c r="F893" s="225"/>
      <c r="G893" s="225"/>
      <c r="H893" s="225"/>
      <c r="I893" s="225"/>
      <c r="J893" s="225"/>
      <c r="K893" s="225"/>
    </row>
    <row r="894" spans="1:11">
      <c r="A894" s="225"/>
      <c r="B894" s="225"/>
      <c r="C894" s="225"/>
      <c r="D894" s="225"/>
      <c r="E894" s="225"/>
      <c r="F894" s="225"/>
      <c r="G894" s="225"/>
      <c r="H894" s="225"/>
      <c r="I894" s="225"/>
      <c r="J894" s="225"/>
      <c r="K894" s="225"/>
    </row>
    <row r="895" spans="1:11">
      <c r="A895" s="225"/>
      <c r="B895" s="225"/>
      <c r="C895" s="225"/>
      <c r="D895" s="225"/>
      <c r="E895" s="225"/>
      <c r="F895" s="225"/>
      <c r="G895" s="225"/>
      <c r="H895" s="225"/>
      <c r="I895" s="225"/>
      <c r="J895" s="225"/>
      <c r="K895" s="225"/>
    </row>
    <row r="896" spans="1:11">
      <c r="A896" s="225"/>
      <c r="B896" s="225"/>
      <c r="C896" s="225"/>
      <c r="D896" s="225"/>
      <c r="E896" s="225"/>
      <c r="F896" s="225"/>
      <c r="G896" s="225"/>
      <c r="H896" s="225"/>
      <c r="I896" s="225"/>
      <c r="J896" s="225"/>
      <c r="K896" s="225"/>
    </row>
    <row r="897" spans="1:11">
      <c r="A897" s="225"/>
      <c r="B897" s="225"/>
      <c r="C897" s="225"/>
      <c r="D897" s="225"/>
      <c r="E897" s="225"/>
      <c r="F897" s="225"/>
      <c r="G897" s="225"/>
      <c r="H897" s="225"/>
      <c r="I897" s="225"/>
      <c r="J897" s="225"/>
      <c r="K897" s="225"/>
    </row>
    <row r="898" spans="1:11">
      <c r="A898" s="225"/>
      <c r="B898" s="225"/>
      <c r="C898" s="225"/>
      <c r="D898" s="225"/>
      <c r="E898" s="225"/>
      <c r="F898" s="225"/>
      <c r="G898" s="225"/>
      <c r="H898" s="225"/>
      <c r="I898" s="225"/>
      <c r="J898" s="225"/>
      <c r="K898" s="225"/>
    </row>
    <row r="899" spans="1:11">
      <c r="A899" s="225"/>
      <c r="B899" s="225"/>
      <c r="C899" s="225"/>
      <c r="D899" s="225"/>
      <c r="E899" s="225"/>
      <c r="F899" s="225"/>
      <c r="G899" s="225"/>
      <c r="H899" s="225"/>
      <c r="I899" s="225"/>
      <c r="J899" s="225"/>
      <c r="K899" s="225"/>
    </row>
    <row r="900" spans="1:11">
      <c r="A900" s="225"/>
      <c r="B900" s="225"/>
      <c r="C900" s="225"/>
      <c r="D900" s="225"/>
      <c r="E900" s="225"/>
      <c r="F900" s="225"/>
      <c r="G900" s="225"/>
      <c r="H900" s="225"/>
      <c r="I900" s="225"/>
      <c r="J900" s="225"/>
      <c r="K900" s="225"/>
    </row>
    <row r="901" spans="1:11">
      <c r="A901" s="225"/>
      <c r="B901" s="225"/>
      <c r="C901" s="225"/>
      <c r="D901" s="225"/>
      <c r="E901" s="225"/>
      <c r="F901" s="225"/>
      <c r="G901" s="225"/>
      <c r="H901" s="225"/>
      <c r="I901" s="225"/>
      <c r="J901" s="225"/>
      <c r="K901" s="225"/>
    </row>
    <row r="902" spans="1:11">
      <c r="A902" s="225"/>
      <c r="B902" s="225"/>
      <c r="C902" s="225"/>
      <c r="D902" s="225"/>
      <c r="E902" s="225"/>
      <c r="F902" s="225"/>
      <c r="G902" s="225"/>
      <c r="H902" s="225"/>
      <c r="I902" s="225"/>
      <c r="J902" s="225"/>
      <c r="K902" s="225"/>
    </row>
    <row r="903" spans="1:11">
      <c r="A903" s="225"/>
      <c r="B903" s="225"/>
      <c r="C903" s="225"/>
      <c r="D903" s="225"/>
      <c r="E903" s="225"/>
      <c r="F903" s="225"/>
      <c r="G903" s="225"/>
      <c r="H903" s="225"/>
      <c r="I903" s="225"/>
      <c r="J903" s="225"/>
      <c r="K903" s="225"/>
    </row>
    <row r="904" spans="1:11">
      <c r="A904" s="225"/>
      <c r="B904" s="225"/>
      <c r="C904" s="225"/>
      <c r="D904" s="225"/>
      <c r="E904" s="225"/>
      <c r="F904" s="225"/>
      <c r="G904" s="225"/>
      <c r="H904" s="225"/>
      <c r="I904" s="225"/>
      <c r="J904" s="225"/>
      <c r="K904" s="225"/>
    </row>
    <row r="905" spans="1:11">
      <c r="A905" s="225"/>
      <c r="B905" s="225"/>
      <c r="C905" s="225"/>
      <c r="D905" s="225"/>
      <c r="E905" s="225"/>
      <c r="F905" s="225"/>
      <c r="G905" s="225"/>
      <c r="H905" s="225"/>
      <c r="I905" s="225"/>
      <c r="J905" s="225"/>
      <c r="K905" s="225"/>
    </row>
    <row r="906" spans="1:11">
      <c r="A906" s="225"/>
      <c r="B906" s="225"/>
      <c r="C906" s="225"/>
      <c r="D906" s="225"/>
      <c r="E906" s="225"/>
      <c r="F906" s="225"/>
      <c r="G906" s="225"/>
      <c r="H906" s="225"/>
      <c r="I906" s="225"/>
      <c r="J906" s="225"/>
      <c r="K906" s="225"/>
    </row>
    <row r="907" spans="1:11">
      <c r="A907" s="225"/>
      <c r="B907" s="225"/>
      <c r="C907" s="225"/>
      <c r="D907" s="225"/>
      <c r="E907" s="225"/>
      <c r="F907" s="225"/>
      <c r="G907" s="225"/>
      <c r="H907" s="225"/>
      <c r="I907" s="225"/>
      <c r="J907" s="225"/>
      <c r="K907" s="225"/>
    </row>
    <row r="908" spans="1:11">
      <c r="A908" s="225"/>
      <c r="B908" s="225"/>
      <c r="C908" s="225"/>
      <c r="D908" s="225"/>
      <c r="E908" s="225"/>
      <c r="F908" s="225"/>
      <c r="G908" s="225"/>
      <c r="H908" s="225"/>
      <c r="I908" s="225"/>
      <c r="J908" s="225"/>
      <c r="K908" s="225"/>
    </row>
    <row r="909" spans="1:11">
      <c r="A909" s="225"/>
      <c r="B909" s="225"/>
      <c r="C909" s="225"/>
      <c r="D909" s="225"/>
      <c r="E909" s="225"/>
      <c r="F909" s="225"/>
      <c r="G909" s="225"/>
      <c r="H909" s="225"/>
      <c r="I909" s="225"/>
      <c r="J909" s="225"/>
      <c r="K909" s="225"/>
    </row>
    <row r="910" spans="1:11">
      <c r="A910" s="225"/>
      <c r="B910" s="225"/>
      <c r="C910" s="225"/>
      <c r="D910" s="225"/>
      <c r="E910" s="225"/>
      <c r="F910" s="225"/>
      <c r="G910" s="225"/>
      <c r="H910" s="225"/>
      <c r="I910" s="225"/>
      <c r="J910" s="225"/>
      <c r="K910" s="225"/>
    </row>
    <row r="911" spans="1:11">
      <c r="A911" s="225"/>
      <c r="B911" s="225"/>
      <c r="C911" s="225"/>
      <c r="D911" s="225"/>
      <c r="E911" s="225"/>
      <c r="F911" s="225"/>
      <c r="G911" s="225"/>
      <c r="H911" s="225"/>
      <c r="I911" s="225"/>
      <c r="J911" s="225"/>
      <c r="K911" s="225"/>
    </row>
    <row r="912" spans="1:11">
      <c r="A912" s="225"/>
      <c r="B912" s="225"/>
      <c r="C912" s="225"/>
      <c r="D912" s="225"/>
      <c r="E912" s="225"/>
      <c r="F912" s="225"/>
      <c r="G912" s="225"/>
      <c r="H912" s="225"/>
      <c r="I912" s="225"/>
      <c r="J912" s="225"/>
      <c r="K912" s="225"/>
    </row>
    <row r="913" spans="1:11">
      <c r="A913" s="225"/>
      <c r="B913" s="225"/>
      <c r="C913" s="225"/>
      <c r="D913" s="225"/>
      <c r="E913" s="225"/>
      <c r="F913" s="225"/>
      <c r="G913" s="225"/>
      <c r="H913" s="225"/>
      <c r="I913" s="225"/>
      <c r="J913" s="225"/>
      <c r="K913" s="225"/>
    </row>
    <row r="914" spans="1:11">
      <c r="A914" s="225"/>
      <c r="B914" s="225"/>
      <c r="C914" s="225"/>
      <c r="D914" s="225"/>
      <c r="E914" s="225"/>
      <c r="F914" s="225"/>
      <c r="G914" s="225"/>
      <c r="H914" s="225"/>
      <c r="I914" s="225"/>
      <c r="J914" s="225"/>
      <c r="K914" s="225"/>
    </row>
    <row r="915" spans="1:11">
      <c r="A915" s="225"/>
      <c r="B915" s="225"/>
      <c r="C915" s="225"/>
      <c r="D915" s="225"/>
      <c r="E915" s="225"/>
      <c r="F915" s="225"/>
      <c r="G915" s="225"/>
      <c r="H915" s="225"/>
      <c r="I915" s="225"/>
      <c r="J915" s="225"/>
      <c r="K915" s="225"/>
    </row>
    <row r="916" spans="1:11">
      <c r="A916" s="225"/>
      <c r="B916" s="225"/>
      <c r="C916" s="225"/>
      <c r="D916" s="225"/>
      <c r="E916" s="225"/>
      <c r="F916" s="225"/>
      <c r="G916" s="225"/>
      <c r="H916" s="225"/>
      <c r="I916" s="225"/>
      <c r="J916" s="225"/>
      <c r="K916" s="225"/>
    </row>
    <row r="917" spans="1:11">
      <c r="A917" s="225"/>
      <c r="B917" s="225"/>
      <c r="C917" s="225"/>
      <c r="D917" s="225"/>
      <c r="E917" s="225"/>
      <c r="F917" s="225"/>
      <c r="G917" s="225"/>
      <c r="H917" s="225"/>
      <c r="I917" s="225"/>
      <c r="J917" s="225"/>
      <c r="K917" s="225"/>
    </row>
    <row r="918" spans="1:11">
      <c r="A918" s="225"/>
      <c r="B918" s="225"/>
      <c r="C918" s="225"/>
      <c r="D918" s="225"/>
      <c r="E918" s="225"/>
      <c r="F918" s="225"/>
      <c r="G918" s="225"/>
      <c r="H918" s="225"/>
      <c r="I918" s="225"/>
      <c r="J918" s="225"/>
      <c r="K918" s="225"/>
    </row>
    <row r="919" spans="1:11">
      <c r="A919" s="225"/>
      <c r="B919" s="225"/>
      <c r="C919" s="225"/>
      <c r="D919" s="225"/>
      <c r="E919" s="225"/>
      <c r="F919" s="225"/>
      <c r="G919" s="225"/>
      <c r="H919" s="225"/>
      <c r="I919" s="225"/>
      <c r="J919" s="225"/>
      <c r="K919" s="225"/>
    </row>
    <row r="920" spans="1:11">
      <c r="A920" s="225"/>
      <c r="B920" s="225"/>
      <c r="C920" s="225"/>
      <c r="D920" s="225"/>
      <c r="E920" s="225"/>
      <c r="F920" s="225"/>
      <c r="G920" s="225"/>
      <c r="H920" s="225"/>
      <c r="I920" s="225"/>
      <c r="J920" s="225"/>
      <c r="K920" s="225"/>
    </row>
    <row r="921" spans="1:11">
      <c r="A921" s="225"/>
      <c r="B921" s="225"/>
      <c r="C921" s="225"/>
      <c r="D921" s="225"/>
      <c r="E921" s="225"/>
      <c r="F921" s="225"/>
      <c r="G921" s="225"/>
      <c r="H921" s="225"/>
      <c r="I921" s="225"/>
      <c r="J921" s="225"/>
      <c r="K921" s="225"/>
    </row>
    <row r="922" spans="1:11">
      <c r="A922" s="225"/>
      <c r="B922" s="225"/>
      <c r="C922" s="225"/>
      <c r="D922" s="225"/>
      <c r="E922" s="225"/>
      <c r="F922" s="225"/>
      <c r="G922" s="225"/>
      <c r="H922" s="225"/>
      <c r="I922" s="225"/>
      <c r="J922" s="225"/>
      <c r="K922" s="225"/>
    </row>
    <row r="923" spans="1:11">
      <c r="A923" s="225"/>
      <c r="B923" s="225"/>
      <c r="C923" s="225"/>
      <c r="D923" s="225"/>
      <c r="E923" s="225"/>
      <c r="F923" s="225"/>
      <c r="G923" s="225"/>
      <c r="H923" s="225"/>
      <c r="I923" s="225"/>
      <c r="J923" s="225"/>
      <c r="K923" s="225"/>
    </row>
    <row r="924" spans="1:11">
      <c r="A924" s="225"/>
      <c r="B924" s="225"/>
      <c r="C924" s="225"/>
      <c r="D924" s="225"/>
      <c r="E924" s="225"/>
      <c r="F924" s="225"/>
      <c r="G924" s="225"/>
      <c r="H924" s="225"/>
      <c r="I924" s="225"/>
      <c r="J924" s="225"/>
      <c r="K924" s="225"/>
    </row>
    <row r="925" spans="1:11">
      <c r="A925" s="225"/>
      <c r="B925" s="225"/>
      <c r="C925" s="225"/>
      <c r="D925" s="225"/>
      <c r="E925" s="225"/>
      <c r="F925" s="225"/>
      <c r="G925" s="225"/>
      <c r="H925" s="225"/>
      <c r="I925" s="225"/>
      <c r="J925" s="225"/>
      <c r="K925" s="225"/>
    </row>
    <row r="926" spans="1:11">
      <c r="A926" s="225"/>
      <c r="B926" s="225"/>
      <c r="C926" s="225"/>
      <c r="D926" s="225"/>
      <c r="E926" s="225"/>
      <c r="F926" s="225"/>
      <c r="G926" s="225"/>
      <c r="H926" s="225"/>
      <c r="I926" s="225"/>
      <c r="J926" s="225"/>
      <c r="K926" s="225"/>
    </row>
    <row r="927" spans="1:11">
      <c r="A927" s="225"/>
      <c r="B927" s="225"/>
      <c r="C927" s="225"/>
      <c r="D927" s="225"/>
      <c r="E927" s="225"/>
      <c r="F927" s="225"/>
      <c r="G927" s="225"/>
      <c r="H927" s="225"/>
      <c r="I927" s="225"/>
      <c r="J927" s="225"/>
      <c r="K927" s="225"/>
    </row>
    <row r="928" spans="1:11">
      <c r="A928" s="225"/>
      <c r="B928" s="225"/>
      <c r="C928" s="225"/>
      <c r="D928" s="225"/>
      <c r="E928" s="225"/>
      <c r="F928" s="225"/>
      <c r="G928" s="225"/>
      <c r="H928" s="225"/>
      <c r="I928" s="225"/>
      <c r="J928" s="225"/>
      <c r="K928" s="225"/>
    </row>
    <row r="929" spans="1:11">
      <c r="A929" s="225"/>
      <c r="B929" s="225"/>
      <c r="C929" s="225"/>
      <c r="D929" s="225"/>
      <c r="E929" s="225"/>
      <c r="F929" s="225"/>
      <c r="G929" s="225"/>
      <c r="H929" s="225"/>
      <c r="I929" s="225"/>
      <c r="J929" s="225"/>
      <c r="K929" s="225"/>
    </row>
    <row r="930" spans="1:11">
      <c r="A930" s="225"/>
      <c r="B930" s="225"/>
      <c r="C930" s="225"/>
      <c r="D930" s="225"/>
      <c r="E930" s="225"/>
      <c r="F930" s="225"/>
      <c r="G930" s="225"/>
      <c r="H930" s="225"/>
      <c r="I930" s="225"/>
      <c r="J930" s="225"/>
      <c r="K930" s="225"/>
    </row>
    <row r="931" spans="1:11">
      <c r="A931" s="225"/>
      <c r="B931" s="225"/>
      <c r="C931" s="225"/>
      <c r="D931" s="225"/>
      <c r="E931" s="225"/>
      <c r="F931" s="225"/>
      <c r="G931" s="225"/>
      <c r="H931" s="225"/>
      <c r="I931" s="225"/>
      <c r="J931" s="225"/>
      <c r="K931" s="225"/>
    </row>
    <row r="932" spans="1:11">
      <c r="A932" s="225"/>
      <c r="B932" s="225"/>
      <c r="C932" s="225"/>
      <c r="D932" s="225"/>
      <c r="E932" s="225"/>
      <c r="F932" s="225"/>
      <c r="G932" s="225"/>
      <c r="H932" s="225"/>
      <c r="I932" s="225"/>
      <c r="J932" s="225"/>
      <c r="K932" s="225"/>
    </row>
    <row r="933" spans="1:11">
      <c r="A933" s="225"/>
      <c r="B933" s="225"/>
      <c r="C933" s="225"/>
      <c r="D933" s="225"/>
      <c r="E933" s="225"/>
      <c r="F933" s="225"/>
      <c r="G933" s="225"/>
      <c r="H933" s="225"/>
      <c r="I933" s="225"/>
      <c r="J933" s="225"/>
      <c r="K933" s="225"/>
    </row>
    <row r="934" spans="1:11">
      <c r="A934" s="225"/>
      <c r="B934" s="225"/>
      <c r="C934" s="225"/>
      <c r="D934" s="225"/>
      <c r="E934" s="225"/>
      <c r="F934" s="225"/>
      <c r="G934" s="225"/>
      <c r="H934" s="225"/>
      <c r="I934" s="225"/>
      <c r="J934" s="225"/>
      <c r="K934" s="225"/>
    </row>
    <row r="935" spans="1:11">
      <c r="A935" s="225"/>
      <c r="B935" s="225"/>
      <c r="C935" s="225"/>
      <c r="D935" s="225"/>
      <c r="E935" s="225"/>
      <c r="F935" s="225"/>
      <c r="G935" s="225"/>
      <c r="H935" s="225"/>
      <c r="I935" s="225"/>
      <c r="J935" s="225"/>
      <c r="K935" s="225"/>
    </row>
    <row r="936" spans="1:11">
      <c r="A936" s="225"/>
      <c r="B936" s="225"/>
      <c r="C936" s="225"/>
      <c r="D936" s="225"/>
      <c r="E936" s="225"/>
      <c r="F936" s="225"/>
      <c r="G936" s="225"/>
      <c r="H936" s="225"/>
      <c r="I936" s="225"/>
      <c r="J936" s="225"/>
      <c r="K936" s="225"/>
    </row>
    <row r="937" spans="1:11">
      <c r="A937" s="225"/>
      <c r="B937" s="225"/>
      <c r="C937" s="225"/>
      <c r="D937" s="225"/>
      <c r="E937" s="225"/>
      <c r="F937" s="225"/>
      <c r="G937" s="225"/>
      <c r="H937" s="225"/>
      <c r="I937" s="225"/>
      <c r="J937" s="225"/>
      <c r="K937" s="225"/>
    </row>
    <row r="938" spans="1:11">
      <c r="A938" s="225"/>
      <c r="B938" s="225"/>
      <c r="C938" s="225"/>
      <c r="D938" s="225"/>
      <c r="E938" s="225"/>
      <c r="F938" s="225"/>
      <c r="G938" s="225"/>
      <c r="H938" s="225"/>
      <c r="I938" s="225"/>
      <c r="J938" s="225"/>
      <c r="K938" s="225"/>
    </row>
    <row r="939" spans="1:11">
      <c r="A939" s="225"/>
      <c r="B939" s="225"/>
      <c r="C939" s="225"/>
      <c r="D939" s="225"/>
      <c r="E939" s="225"/>
      <c r="F939" s="225"/>
      <c r="G939" s="225"/>
      <c r="H939" s="225"/>
      <c r="I939" s="225"/>
      <c r="J939" s="225"/>
      <c r="K939" s="225"/>
    </row>
    <row r="940" spans="1:11">
      <c r="A940" s="225"/>
      <c r="B940" s="225"/>
      <c r="C940" s="225"/>
      <c r="D940" s="225"/>
      <c r="E940" s="225"/>
      <c r="F940" s="225"/>
      <c r="G940" s="225"/>
      <c r="H940" s="225"/>
      <c r="I940" s="225"/>
      <c r="J940" s="225"/>
      <c r="K940" s="225"/>
    </row>
    <row r="941" spans="1:11">
      <c r="A941" s="225"/>
      <c r="B941" s="225"/>
      <c r="C941" s="225"/>
      <c r="D941" s="225"/>
      <c r="E941" s="225"/>
      <c r="F941" s="225"/>
      <c r="G941" s="225"/>
      <c r="H941" s="225"/>
      <c r="I941" s="225"/>
      <c r="J941" s="225"/>
      <c r="K941" s="225"/>
    </row>
    <row r="942" spans="1:11">
      <c r="A942" s="225"/>
      <c r="B942" s="225"/>
      <c r="C942" s="225"/>
      <c r="D942" s="225"/>
      <c r="E942" s="225"/>
      <c r="F942" s="225"/>
      <c r="G942" s="225"/>
      <c r="H942" s="225"/>
      <c r="I942" s="225"/>
      <c r="J942" s="225"/>
      <c r="K942" s="225"/>
    </row>
    <row r="943" spans="1:11">
      <c r="A943" s="225"/>
      <c r="B943" s="225"/>
      <c r="C943" s="225"/>
      <c r="D943" s="225"/>
      <c r="E943" s="225"/>
      <c r="F943" s="225"/>
      <c r="G943" s="225"/>
      <c r="H943" s="225"/>
      <c r="I943" s="225"/>
      <c r="J943" s="225"/>
      <c r="K943" s="225"/>
    </row>
    <row r="944" spans="1:11">
      <c r="A944" s="225"/>
      <c r="B944" s="225"/>
      <c r="C944" s="225"/>
      <c r="D944" s="225"/>
      <c r="E944" s="225"/>
      <c r="F944" s="225"/>
      <c r="G944" s="225"/>
      <c r="H944" s="225"/>
      <c r="I944" s="225"/>
      <c r="J944" s="225"/>
      <c r="K944" s="225"/>
    </row>
    <row r="945" spans="1:11">
      <c r="A945" s="225"/>
      <c r="B945" s="225"/>
      <c r="C945" s="225"/>
      <c r="D945" s="225"/>
      <c r="E945" s="225"/>
      <c r="F945" s="225"/>
      <c r="G945" s="225"/>
      <c r="H945" s="225"/>
      <c r="I945" s="225"/>
      <c r="J945" s="225"/>
      <c r="K945" s="225"/>
    </row>
    <row r="946" spans="1:11">
      <c r="A946" s="225"/>
      <c r="B946" s="225"/>
      <c r="C946" s="225"/>
      <c r="D946" s="225"/>
      <c r="E946" s="225"/>
      <c r="F946" s="225"/>
      <c r="G946" s="225"/>
      <c r="H946" s="225"/>
      <c r="I946" s="225"/>
      <c r="J946" s="225"/>
      <c r="K946" s="225"/>
    </row>
    <row r="947" spans="1:11">
      <c r="A947" s="225"/>
      <c r="B947" s="225"/>
      <c r="C947" s="225"/>
      <c r="D947" s="225"/>
      <c r="E947" s="225"/>
      <c r="F947" s="225"/>
      <c r="G947" s="225"/>
      <c r="H947" s="225"/>
      <c r="I947" s="225"/>
      <c r="J947" s="225"/>
      <c r="K947" s="225"/>
    </row>
    <row r="948" spans="1:11">
      <c r="A948" s="225"/>
      <c r="B948" s="225"/>
      <c r="C948" s="225"/>
      <c r="D948" s="225"/>
      <c r="E948" s="225"/>
      <c r="F948" s="225"/>
      <c r="G948" s="225"/>
      <c r="H948" s="225"/>
      <c r="I948" s="225"/>
      <c r="J948" s="225"/>
      <c r="K948" s="225"/>
    </row>
    <row r="949" spans="1:11">
      <c r="A949" s="225"/>
      <c r="B949" s="225"/>
      <c r="C949" s="225"/>
      <c r="D949" s="225"/>
      <c r="E949" s="225"/>
      <c r="F949" s="225"/>
      <c r="G949" s="225"/>
      <c r="H949" s="225"/>
      <c r="I949" s="225"/>
      <c r="J949" s="225"/>
      <c r="K949" s="225"/>
    </row>
    <row r="950" spans="1:11">
      <c r="A950" s="225"/>
      <c r="B950" s="225"/>
      <c r="C950" s="225"/>
      <c r="D950" s="225"/>
      <c r="E950" s="225"/>
      <c r="F950" s="225"/>
      <c r="G950" s="225"/>
      <c r="H950" s="225"/>
      <c r="I950" s="225"/>
      <c r="J950" s="225"/>
      <c r="K950" s="225"/>
    </row>
    <row r="951" spans="1:11">
      <c r="A951" s="225"/>
      <c r="B951" s="225"/>
      <c r="C951" s="225"/>
      <c r="D951" s="225"/>
      <c r="E951" s="225"/>
      <c r="F951" s="225"/>
      <c r="G951" s="225"/>
      <c r="H951" s="225"/>
      <c r="I951" s="225"/>
      <c r="J951" s="225"/>
      <c r="K951" s="225"/>
    </row>
    <row r="952" spans="1:11">
      <c r="A952" s="225"/>
      <c r="B952" s="225"/>
      <c r="C952" s="225"/>
      <c r="D952" s="225"/>
      <c r="E952" s="225"/>
      <c r="F952" s="225"/>
      <c r="G952" s="225"/>
      <c r="H952" s="225"/>
      <c r="I952" s="225"/>
      <c r="J952" s="225"/>
      <c r="K952" s="225"/>
    </row>
    <row r="953" spans="1:11">
      <c r="A953" s="225"/>
      <c r="B953" s="225"/>
      <c r="C953" s="225"/>
      <c r="D953" s="225"/>
      <c r="E953" s="225"/>
      <c r="F953" s="225"/>
      <c r="G953" s="225"/>
      <c r="H953" s="225"/>
      <c r="I953" s="225"/>
      <c r="J953" s="225"/>
      <c r="K953" s="225"/>
    </row>
    <row r="954" spans="1:11">
      <c r="A954" s="225"/>
      <c r="B954" s="225"/>
      <c r="C954" s="225"/>
      <c r="D954" s="225"/>
      <c r="E954" s="225"/>
      <c r="F954" s="225"/>
      <c r="G954" s="225"/>
      <c r="H954" s="225"/>
      <c r="I954" s="225"/>
      <c r="J954" s="225"/>
      <c r="K954" s="225"/>
    </row>
    <row r="955" spans="1:11">
      <c r="A955" s="225"/>
      <c r="B955" s="225"/>
      <c r="C955" s="225"/>
      <c r="D955" s="225"/>
      <c r="E955" s="225"/>
      <c r="F955" s="225"/>
      <c r="G955" s="225"/>
      <c r="H955" s="225"/>
      <c r="I955" s="225"/>
      <c r="J955" s="225"/>
      <c r="K955" s="225"/>
    </row>
    <row r="956" spans="1:11">
      <c r="A956" s="225"/>
      <c r="B956" s="225"/>
      <c r="C956" s="225"/>
      <c r="D956" s="225"/>
      <c r="E956" s="225"/>
      <c r="F956" s="225"/>
      <c r="G956" s="225"/>
      <c r="H956" s="225"/>
      <c r="I956" s="225"/>
      <c r="J956" s="225"/>
      <c r="K956" s="225"/>
    </row>
    <row r="957" spans="1:11">
      <c r="A957" s="225"/>
      <c r="B957" s="225"/>
      <c r="C957" s="225"/>
      <c r="D957" s="225"/>
      <c r="E957" s="225"/>
      <c r="F957" s="225"/>
      <c r="G957" s="225"/>
      <c r="H957" s="225"/>
      <c r="I957" s="225"/>
      <c r="J957" s="225"/>
      <c r="K957" s="225"/>
    </row>
    <row r="958" spans="1:11">
      <c r="A958" s="225"/>
      <c r="B958" s="225"/>
      <c r="C958" s="225"/>
      <c r="D958" s="225"/>
      <c r="E958" s="225"/>
      <c r="F958" s="225"/>
      <c r="G958" s="225"/>
      <c r="H958" s="225"/>
      <c r="I958" s="225"/>
      <c r="J958" s="225"/>
      <c r="K958" s="225"/>
    </row>
    <row r="959" spans="1:11">
      <c r="A959" s="225"/>
      <c r="B959" s="225"/>
      <c r="C959" s="225"/>
      <c r="D959" s="225"/>
      <c r="E959" s="225"/>
      <c r="F959" s="225"/>
      <c r="G959" s="225"/>
      <c r="H959" s="225"/>
      <c r="I959" s="225"/>
      <c r="J959" s="225"/>
      <c r="K959" s="225"/>
    </row>
    <row r="960" spans="1:11">
      <c r="A960" s="225"/>
      <c r="B960" s="225"/>
      <c r="C960" s="225"/>
      <c r="D960" s="225"/>
      <c r="E960" s="225"/>
      <c r="F960" s="225"/>
      <c r="G960" s="225"/>
      <c r="H960" s="225"/>
      <c r="I960" s="225"/>
      <c r="J960" s="225"/>
      <c r="K960" s="225"/>
    </row>
    <row r="961" spans="1:11">
      <c r="A961" s="225"/>
      <c r="B961" s="225"/>
      <c r="C961" s="225"/>
      <c r="D961" s="225"/>
      <c r="E961" s="225"/>
      <c r="F961" s="225"/>
      <c r="G961" s="225"/>
      <c r="H961" s="225"/>
      <c r="I961" s="225"/>
      <c r="J961" s="225"/>
      <c r="K961" s="225"/>
    </row>
    <row r="962" spans="1:11">
      <c r="A962" s="225"/>
      <c r="B962" s="225"/>
      <c r="C962" s="225"/>
      <c r="D962" s="225"/>
      <c r="E962" s="225"/>
      <c r="F962" s="225"/>
      <c r="G962" s="225"/>
      <c r="H962" s="225"/>
      <c r="I962" s="225"/>
      <c r="J962" s="225"/>
      <c r="K962" s="225"/>
    </row>
    <row r="963" spans="1:11">
      <c r="A963" s="225"/>
      <c r="B963" s="225"/>
      <c r="C963" s="225"/>
      <c r="D963" s="225"/>
      <c r="E963" s="225"/>
      <c r="F963" s="225"/>
      <c r="G963" s="225"/>
      <c r="H963" s="225"/>
      <c r="I963" s="225"/>
      <c r="J963" s="225"/>
      <c r="K963" s="225"/>
    </row>
    <row r="964" spans="1:11">
      <c r="A964" s="225"/>
      <c r="B964" s="225"/>
      <c r="C964" s="225"/>
      <c r="D964" s="225"/>
      <c r="E964" s="225"/>
      <c r="F964" s="225"/>
      <c r="G964" s="225"/>
      <c r="H964" s="225"/>
      <c r="I964" s="225"/>
      <c r="J964" s="225"/>
      <c r="K964" s="225"/>
    </row>
    <row r="965" spans="1:11">
      <c r="A965" s="225"/>
      <c r="B965" s="225"/>
      <c r="C965" s="225"/>
      <c r="D965" s="225"/>
      <c r="E965" s="225"/>
      <c r="F965" s="225"/>
      <c r="G965" s="225"/>
      <c r="H965" s="225"/>
      <c r="I965" s="225"/>
      <c r="J965" s="225"/>
      <c r="K965" s="225"/>
    </row>
    <row r="966" spans="1:11">
      <c r="A966" s="225"/>
      <c r="B966" s="225"/>
      <c r="C966" s="225"/>
      <c r="D966" s="225"/>
      <c r="E966" s="225"/>
      <c r="F966" s="225"/>
      <c r="G966" s="225"/>
      <c r="H966" s="225"/>
      <c r="I966" s="225"/>
      <c r="J966" s="225"/>
      <c r="K966" s="225"/>
    </row>
    <row r="967" spans="1:11">
      <c r="A967" s="225"/>
      <c r="B967" s="225"/>
      <c r="C967" s="225"/>
      <c r="D967" s="225"/>
      <c r="E967" s="225"/>
      <c r="F967" s="225"/>
      <c r="G967" s="225"/>
      <c r="H967" s="225"/>
      <c r="I967" s="225"/>
      <c r="J967" s="225"/>
      <c r="K967" s="225"/>
    </row>
    <row r="968" spans="1:11">
      <c r="A968" s="225"/>
      <c r="B968" s="225"/>
      <c r="C968" s="225"/>
      <c r="D968" s="225"/>
      <c r="E968" s="225"/>
      <c r="F968" s="225"/>
      <c r="G968" s="225"/>
      <c r="H968" s="225"/>
      <c r="I968" s="225"/>
      <c r="J968" s="225"/>
      <c r="K968" s="225"/>
    </row>
    <row r="969" spans="1:11">
      <c r="A969" s="225"/>
      <c r="B969" s="225"/>
      <c r="C969" s="225"/>
      <c r="D969" s="225"/>
      <c r="E969" s="225"/>
      <c r="F969" s="225"/>
      <c r="G969" s="225"/>
      <c r="H969" s="225"/>
      <c r="I969" s="225"/>
      <c r="J969" s="225"/>
      <c r="K969" s="225"/>
    </row>
    <row r="970" spans="1:11">
      <c r="A970" s="225"/>
      <c r="B970" s="225"/>
      <c r="C970" s="225"/>
      <c r="D970" s="225"/>
      <c r="E970" s="225"/>
      <c r="F970" s="225"/>
      <c r="G970" s="225"/>
      <c r="H970" s="225"/>
      <c r="I970" s="225"/>
      <c r="J970" s="225"/>
      <c r="K970" s="225"/>
    </row>
    <row r="971" spans="1:11">
      <c r="A971" s="225"/>
      <c r="B971" s="225"/>
      <c r="C971" s="225"/>
      <c r="D971" s="225"/>
      <c r="E971" s="225"/>
      <c r="F971" s="225"/>
      <c r="G971" s="225"/>
      <c r="H971" s="225"/>
      <c r="I971" s="225"/>
      <c r="J971" s="225"/>
      <c r="K971" s="225"/>
    </row>
    <row r="972" spans="1:11">
      <c r="A972" s="225"/>
      <c r="B972" s="225"/>
      <c r="C972" s="225"/>
      <c r="D972" s="225"/>
      <c r="E972" s="225"/>
      <c r="F972" s="225"/>
      <c r="G972" s="225"/>
      <c r="H972" s="225"/>
      <c r="I972" s="225"/>
      <c r="J972" s="225"/>
      <c r="K972" s="225"/>
    </row>
    <row r="973" spans="1:11">
      <c r="A973" s="225"/>
      <c r="B973" s="225"/>
      <c r="C973" s="225"/>
      <c r="D973" s="225"/>
      <c r="E973" s="225"/>
      <c r="F973" s="225"/>
      <c r="G973" s="225"/>
      <c r="H973" s="225"/>
      <c r="I973" s="225"/>
      <c r="J973" s="225"/>
      <c r="K973" s="225"/>
    </row>
    <row r="974" spans="1:11">
      <c r="A974" s="225"/>
      <c r="B974" s="225"/>
      <c r="C974" s="225"/>
      <c r="D974" s="225"/>
      <c r="E974" s="225"/>
      <c r="F974" s="225"/>
      <c r="G974" s="225"/>
      <c r="H974" s="225"/>
      <c r="I974" s="225"/>
      <c r="J974" s="225"/>
      <c r="K974" s="225"/>
    </row>
    <row r="975" spans="1:11">
      <c r="A975" s="225"/>
      <c r="B975" s="225"/>
      <c r="C975" s="225"/>
      <c r="D975" s="225"/>
      <c r="E975" s="225"/>
      <c r="F975" s="225"/>
      <c r="G975" s="225"/>
      <c r="H975" s="225"/>
      <c r="I975" s="225"/>
      <c r="J975" s="225"/>
      <c r="K975" s="225"/>
    </row>
    <row r="976" spans="1:11">
      <c r="A976" s="225"/>
      <c r="B976" s="225"/>
      <c r="C976" s="225"/>
      <c r="D976" s="225"/>
      <c r="E976" s="225"/>
      <c r="F976" s="225"/>
      <c r="G976" s="225"/>
      <c r="H976" s="225"/>
      <c r="I976" s="225"/>
      <c r="J976" s="225"/>
      <c r="K976" s="225"/>
    </row>
    <row r="977" spans="1:11">
      <c r="A977" s="225"/>
      <c r="B977" s="225"/>
      <c r="C977" s="225"/>
      <c r="D977" s="225"/>
      <c r="E977" s="225"/>
      <c r="F977" s="225"/>
      <c r="G977" s="225"/>
      <c r="H977" s="225"/>
      <c r="I977" s="225"/>
      <c r="J977" s="225"/>
      <c r="K977" s="225"/>
    </row>
    <row r="978" spans="1:11">
      <c r="A978" s="225"/>
      <c r="B978" s="225"/>
      <c r="C978" s="225"/>
      <c r="D978" s="225"/>
      <c r="E978" s="225"/>
      <c r="F978" s="225"/>
      <c r="G978" s="225"/>
      <c r="H978" s="225"/>
      <c r="I978" s="225"/>
      <c r="J978" s="225"/>
      <c r="K978" s="225"/>
    </row>
    <row r="979" spans="1:11">
      <c r="A979" s="225"/>
      <c r="B979" s="225"/>
      <c r="C979" s="225"/>
      <c r="D979" s="225"/>
      <c r="E979" s="225"/>
      <c r="F979" s="225"/>
      <c r="G979" s="225"/>
      <c r="H979" s="225"/>
      <c r="I979" s="225"/>
      <c r="J979" s="225"/>
      <c r="K979" s="225"/>
    </row>
    <row r="980" spans="1:11">
      <c r="A980" s="225"/>
      <c r="B980" s="225"/>
      <c r="C980" s="225"/>
      <c r="D980" s="225"/>
      <c r="E980" s="225"/>
      <c r="F980" s="225"/>
      <c r="G980" s="225"/>
      <c r="H980" s="225"/>
      <c r="I980" s="225"/>
      <c r="J980" s="225"/>
      <c r="K980" s="225"/>
    </row>
    <row r="981" spans="1:11">
      <c r="A981" s="225"/>
      <c r="B981" s="225"/>
      <c r="C981" s="225"/>
      <c r="D981" s="225"/>
      <c r="E981" s="225"/>
      <c r="F981" s="225"/>
      <c r="G981" s="225"/>
      <c r="H981" s="225"/>
      <c r="I981" s="225"/>
      <c r="J981" s="225"/>
      <c r="K981" s="225"/>
    </row>
    <row r="982" spans="1:11">
      <c r="A982" s="225"/>
      <c r="B982" s="225"/>
      <c r="C982" s="225"/>
      <c r="D982" s="225"/>
      <c r="E982" s="225"/>
      <c r="F982" s="225"/>
      <c r="G982" s="225"/>
      <c r="H982" s="225"/>
      <c r="I982" s="225"/>
      <c r="J982" s="225"/>
      <c r="K982" s="225"/>
    </row>
    <row r="983" spans="1:11">
      <c r="A983" s="225"/>
      <c r="B983" s="225"/>
      <c r="C983" s="225"/>
      <c r="D983" s="225"/>
      <c r="E983" s="225"/>
      <c r="F983" s="225"/>
      <c r="G983" s="225"/>
      <c r="H983" s="225"/>
      <c r="I983" s="225"/>
      <c r="J983" s="225"/>
      <c r="K983" s="225"/>
    </row>
    <row r="984" spans="1:11">
      <c r="A984" s="225"/>
      <c r="B984" s="225"/>
      <c r="C984" s="225"/>
      <c r="D984" s="225"/>
      <c r="E984" s="225"/>
      <c r="F984" s="225"/>
      <c r="G984" s="225"/>
      <c r="H984" s="225"/>
      <c r="I984" s="225"/>
      <c r="J984" s="225"/>
      <c r="K984" s="225"/>
    </row>
    <row r="985" spans="1:11">
      <c r="A985" s="225"/>
      <c r="B985" s="225"/>
      <c r="C985" s="225"/>
      <c r="D985" s="225"/>
      <c r="E985" s="225"/>
      <c r="F985" s="225"/>
      <c r="G985" s="225"/>
      <c r="H985" s="225"/>
      <c r="I985" s="225"/>
      <c r="J985" s="225"/>
      <c r="K985" s="225"/>
    </row>
    <row r="986" spans="1:11">
      <c r="A986" s="225"/>
      <c r="B986" s="225"/>
      <c r="C986" s="225"/>
      <c r="D986" s="225"/>
      <c r="E986" s="225"/>
      <c r="F986" s="225"/>
      <c r="G986" s="225"/>
      <c r="H986" s="225"/>
      <c r="I986" s="225"/>
      <c r="J986" s="225"/>
      <c r="K986" s="225"/>
    </row>
    <row r="987" spans="1:11">
      <c r="A987" s="225"/>
      <c r="B987" s="225"/>
      <c r="C987" s="225"/>
      <c r="D987" s="225"/>
      <c r="E987" s="225"/>
      <c r="F987" s="225"/>
      <c r="G987" s="225"/>
      <c r="H987" s="225"/>
      <c r="I987" s="225"/>
      <c r="J987" s="225"/>
      <c r="K987" s="225"/>
    </row>
    <row r="988" spans="1:11">
      <c r="A988" s="225"/>
      <c r="B988" s="225"/>
      <c r="C988" s="225"/>
      <c r="D988" s="225"/>
      <c r="E988" s="225"/>
      <c r="F988" s="225"/>
      <c r="G988" s="225"/>
      <c r="H988" s="225"/>
      <c r="I988" s="225"/>
      <c r="J988" s="225"/>
      <c r="K988" s="225"/>
    </row>
    <row r="989" spans="1:11">
      <c r="A989" s="225"/>
      <c r="B989" s="225"/>
      <c r="C989" s="225"/>
      <c r="D989" s="225"/>
      <c r="E989" s="225"/>
      <c r="F989" s="225"/>
      <c r="G989" s="225"/>
      <c r="H989" s="225"/>
      <c r="I989" s="225"/>
      <c r="J989" s="225"/>
      <c r="K989" s="225"/>
    </row>
    <row r="990" spans="1:11">
      <c r="A990" s="225"/>
      <c r="B990" s="225"/>
      <c r="C990" s="225"/>
      <c r="D990" s="225"/>
      <c r="E990" s="225"/>
      <c r="F990" s="225"/>
      <c r="G990" s="225"/>
      <c r="H990" s="225"/>
      <c r="I990" s="225"/>
      <c r="J990" s="225"/>
      <c r="K990" s="225"/>
    </row>
    <row r="991" spans="1:11">
      <c r="A991" s="225"/>
      <c r="B991" s="225"/>
      <c r="C991" s="225"/>
      <c r="D991" s="225"/>
      <c r="E991" s="225"/>
      <c r="F991" s="225"/>
      <c r="G991" s="225"/>
      <c r="H991" s="225"/>
      <c r="I991" s="225"/>
      <c r="J991" s="225"/>
      <c r="K991" s="225"/>
    </row>
    <row r="992" spans="1:11">
      <c r="A992" s="225"/>
      <c r="B992" s="225"/>
      <c r="C992" s="225"/>
      <c r="D992" s="225"/>
      <c r="E992" s="225"/>
      <c r="F992" s="225"/>
      <c r="G992" s="225"/>
      <c r="H992" s="225"/>
      <c r="I992" s="225"/>
      <c r="J992" s="225"/>
      <c r="K992" s="225"/>
    </row>
    <row r="993" spans="1:11">
      <c r="A993" s="225"/>
      <c r="B993" s="225"/>
      <c r="C993" s="225"/>
      <c r="D993" s="225"/>
      <c r="E993" s="225"/>
      <c r="F993" s="225"/>
      <c r="G993" s="225"/>
      <c r="H993" s="225"/>
      <c r="I993" s="225"/>
      <c r="J993" s="225"/>
      <c r="K993" s="225"/>
    </row>
    <row r="994" spans="1:11">
      <c r="A994" s="225"/>
      <c r="B994" s="225"/>
      <c r="C994" s="225"/>
      <c r="D994" s="225"/>
      <c r="E994" s="225"/>
      <c r="F994" s="225"/>
      <c r="G994" s="225"/>
      <c r="H994" s="225"/>
      <c r="I994" s="225"/>
      <c r="J994" s="225"/>
      <c r="K994" s="225"/>
    </row>
    <row r="995" spans="1:11">
      <c r="A995" s="225"/>
      <c r="B995" s="225"/>
      <c r="C995" s="225"/>
      <c r="D995" s="225"/>
      <c r="E995" s="225"/>
      <c r="F995" s="225"/>
      <c r="G995" s="225"/>
      <c r="H995" s="225"/>
      <c r="I995" s="225"/>
      <c r="J995" s="225"/>
      <c r="K995" s="225"/>
    </row>
    <row r="996" spans="1:11">
      <c r="A996" s="225"/>
      <c r="B996" s="225"/>
      <c r="C996" s="225"/>
      <c r="D996" s="225"/>
      <c r="E996" s="225"/>
      <c r="F996" s="225"/>
      <c r="G996" s="225"/>
      <c r="H996" s="225"/>
      <c r="I996" s="225"/>
      <c r="J996" s="225"/>
      <c r="K996" s="225"/>
    </row>
    <row r="997" spans="1:11">
      <c r="A997" s="225"/>
      <c r="B997" s="225"/>
      <c r="C997" s="225"/>
      <c r="D997" s="225"/>
      <c r="E997" s="225"/>
      <c r="F997" s="225"/>
      <c r="G997" s="225"/>
      <c r="H997" s="225"/>
      <c r="I997" s="225"/>
      <c r="J997" s="225"/>
      <c r="K997" s="225"/>
    </row>
    <row r="998" spans="1:11">
      <c r="A998" s="225"/>
      <c r="B998" s="225"/>
      <c r="C998" s="225"/>
      <c r="D998" s="225"/>
      <c r="E998" s="225"/>
      <c r="F998" s="225"/>
      <c r="G998" s="225"/>
      <c r="H998" s="225"/>
      <c r="I998" s="225"/>
      <c r="J998" s="225"/>
      <c r="K998" s="225"/>
    </row>
    <row r="999" spans="1:11">
      <c r="A999" s="225"/>
      <c r="B999" s="225"/>
      <c r="C999" s="225"/>
      <c r="D999" s="225"/>
      <c r="E999" s="225"/>
      <c r="F999" s="225"/>
      <c r="G999" s="225"/>
      <c r="H999" s="225"/>
      <c r="I999" s="225"/>
      <c r="J999" s="225"/>
      <c r="K999" s="225"/>
    </row>
    <row r="1000" spans="1:11">
      <c r="A1000" s="225"/>
      <c r="B1000" s="225"/>
      <c r="C1000" s="225"/>
      <c r="D1000" s="225"/>
      <c r="E1000" s="225"/>
      <c r="F1000" s="225"/>
      <c r="G1000" s="225"/>
      <c r="H1000" s="225"/>
      <c r="I1000" s="225"/>
      <c r="J1000" s="225"/>
      <c r="K1000" s="225"/>
    </row>
    <row r="1001" spans="1:11">
      <c r="A1001" s="225"/>
      <c r="B1001" s="225"/>
      <c r="C1001" s="225"/>
      <c r="D1001" s="225"/>
      <c r="E1001" s="225"/>
      <c r="F1001" s="225"/>
      <c r="G1001" s="225"/>
      <c r="H1001" s="225"/>
      <c r="I1001" s="225"/>
      <c r="J1001" s="225"/>
      <c r="K1001" s="225"/>
    </row>
    <row r="1002" spans="1:11">
      <c r="A1002" s="225"/>
      <c r="B1002" s="225"/>
      <c r="C1002" s="225"/>
      <c r="D1002" s="225"/>
      <c r="E1002" s="225"/>
      <c r="F1002" s="225"/>
      <c r="G1002" s="225"/>
      <c r="H1002" s="225"/>
      <c r="I1002" s="225"/>
      <c r="J1002" s="225"/>
      <c r="K1002" s="225"/>
    </row>
    <row r="1003" spans="1:11">
      <c r="A1003" s="225"/>
      <c r="B1003" s="225"/>
      <c r="C1003" s="225"/>
      <c r="D1003" s="225"/>
      <c r="E1003" s="225"/>
      <c r="F1003" s="225"/>
      <c r="G1003" s="225"/>
      <c r="H1003" s="225"/>
      <c r="I1003" s="225"/>
      <c r="J1003" s="225"/>
      <c r="K1003" s="225"/>
    </row>
    <row r="1004" spans="1:11">
      <c r="A1004" s="225"/>
      <c r="B1004" s="225"/>
      <c r="C1004" s="225"/>
      <c r="D1004" s="225"/>
      <c r="E1004" s="225"/>
      <c r="F1004" s="225"/>
      <c r="G1004" s="225"/>
      <c r="H1004" s="225"/>
      <c r="I1004" s="225"/>
      <c r="J1004" s="225"/>
      <c r="K1004" s="225"/>
    </row>
    <row r="1005" spans="1:11">
      <c r="A1005" s="225"/>
      <c r="B1005" s="225"/>
      <c r="C1005" s="225"/>
      <c r="D1005" s="225"/>
      <c r="E1005" s="225"/>
      <c r="F1005" s="225"/>
      <c r="G1005" s="225"/>
      <c r="H1005" s="225"/>
      <c r="I1005" s="225"/>
      <c r="J1005" s="225"/>
      <c r="K1005" s="225"/>
    </row>
    <row r="1006" spans="1:11">
      <c r="A1006" s="225"/>
      <c r="B1006" s="225"/>
      <c r="C1006" s="225"/>
      <c r="D1006" s="225"/>
      <c r="E1006" s="225"/>
      <c r="F1006" s="225"/>
      <c r="G1006" s="225"/>
      <c r="H1006" s="225"/>
      <c r="I1006" s="225"/>
      <c r="J1006" s="225"/>
      <c r="K1006" s="225"/>
    </row>
    <row r="1007" spans="1:11">
      <c r="A1007" s="225"/>
      <c r="B1007" s="225"/>
      <c r="C1007" s="225"/>
      <c r="D1007" s="225"/>
      <c r="E1007" s="225"/>
      <c r="F1007" s="225"/>
      <c r="G1007" s="225"/>
      <c r="H1007" s="225"/>
      <c r="I1007" s="225"/>
      <c r="J1007" s="225"/>
      <c r="K1007" s="225"/>
    </row>
    <row r="1008" spans="1:11">
      <c r="A1008" s="225"/>
      <c r="B1008" s="225"/>
      <c r="C1008" s="225"/>
      <c r="D1008" s="225"/>
      <c r="E1008" s="225"/>
      <c r="F1008" s="225"/>
      <c r="G1008" s="225"/>
      <c r="H1008" s="225"/>
      <c r="I1008" s="225"/>
      <c r="J1008" s="225"/>
      <c r="K1008" s="225"/>
    </row>
    <row r="1009" spans="1:11">
      <c r="A1009" s="225"/>
      <c r="B1009" s="225"/>
      <c r="C1009" s="225"/>
      <c r="D1009" s="225"/>
      <c r="E1009" s="225"/>
      <c r="F1009" s="225"/>
      <c r="G1009" s="225"/>
      <c r="H1009" s="225"/>
      <c r="I1009" s="225"/>
      <c r="J1009" s="225"/>
      <c r="K1009" s="225"/>
    </row>
    <row r="1010" spans="1:11">
      <c r="A1010" s="225"/>
      <c r="B1010" s="225"/>
      <c r="C1010" s="225"/>
      <c r="D1010" s="225"/>
      <c r="E1010" s="225"/>
      <c r="F1010" s="225"/>
      <c r="G1010" s="225"/>
      <c r="H1010" s="225"/>
      <c r="I1010" s="225"/>
      <c r="J1010" s="225"/>
      <c r="K1010" s="225"/>
    </row>
    <row r="1011" spans="1:11">
      <c r="A1011" s="225"/>
      <c r="B1011" s="225"/>
      <c r="C1011" s="225"/>
      <c r="D1011" s="225"/>
      <c r="E1011" s="225"/>
      <c r="F1011" s="225"/>
      <c r="G1011" s="225"/>
      <c r="H1011" s="225"/>
      <c r="I1011" s="225"/>
      <c r="J1011" s="225"/>
      <c r="K1011" s="225"/>
    </row>
    <row r="1012" spans="1:11">
      <c r="A1012" s="225"/>
      <c r="B1012" s="225"/>
      <c r="C1012" s="225"/>
      <c r="D1012" s="225"/>
      <c r="E1012" s="225"/>
      <c r="F1012" s="225"/>
      <c r="G1012" s="225"/>
      <c r="H1012" s="225"/>
      <c r="I1012" s="225"/>
      <c r="J1012" s="225"/>
      <c r="K1012" s="225"/>
    </row>
    <row r="1013" spans="1:11">
      <c r="A1013" s="225"/>
      <c r="B1013" s="225"/>
      <c r="C1013" s="225"/>
      <c r="D1013" s="225"/>
      <c r="E1013" s="225"/>
      <c r="F1013" s="225"/>
      <c r="G1013" s="225"/>
      <c r="H1013" s="225"/>
      <c r="I1013" s="225"/>
      <c r="J1013" s="225"/>
      <c r="K1013" s="225"/>
    </row>
    <row r="1014" spans="1:11">
      <c r="A1014" s="225"/>
      <c r="B1014" s="225"/>
      <c r="C1014" s="225"/>
      <c r="D1014" s="225"/>
      <c r="E1014" s="225"/>
      <c r="F1014" s="225"/>
      <c r="G1014" s="225"/>
      <c r="H1014" s="225"/>
      <c r="I1014" s="225"/>
      <c r="J1014" s="225"/>
      <c r="K1014" s="225"/>
    </row>
    <row r="1015" spans="1:11">
      <c r="A1015" s="225"/>
      <c r="B1015" s="225"/>
      <c r="C1015" s="225"/>
      <c r="D1015" s="225"/>
      <c r="E1015" s="225"/>
      <c r="F1015" s="225"/>
      <c r="G1015" s="225"/>
      <c r="H1015" s="225"/>
      <c r="I1015" s="225"/>
      <c r="J1015" s="225"/>
      <c r="K1015" s="225"/>
    </row>
    <row r="1016" spans="1:11">
      <c r="A1016" s="225"/>
      <c r="B1016" s="225"/>
      <c r="C1016" s="225"/>
      <c r="D1016" s="225"/>
      <c r="E1016" s="225"/>
      <c r="F1016" s="225"/>
      <c r="G1016" s="225"/>
      <c r="H1016" s="225"/>
      <c r="I1016" s="225"/>
      <c r="J1016" s="225"/>
      <c r="K1016" s="225"/>
    </row>
    <row r="1017" spans="1:11">
      <c r="A1017" s="225"/>
      <c r="B1017" s="225"/>
      <c r="C1017" s="225"/>
      <c r="D1017" s="225"/>
      <c r="E1017" s="225"/>
      <c r="F1017" s="225"/>
      <c r="G1017" s="225"/>
      <c r="H1017" s="225"/>
      <c r="I1017" s="225"/>
      <c r="J1017" s="225"/>
      <c r="K1017" s="225"/>
    </row>
    <row r="1018" spans="1:11">
      <c r="A1018" s="225"/>
      <c r="B1018" s="225"/>
      <c r="C1018" s="225"/>
      <c r="D1018" s="225"/>
      <c r="E1018" s="225"/>
      <c r="F1018" s="225"/>
      <c r="G1018" s="225"/>
      <c r="H1018" s="225"/>
      <c r="I1018" s="225"/>
      <c r="J1018" s="225"/>
      <c r="K1018" s="225"/>
    </row>
    <row r="1019" spans="1:11">
      <c r="A1019" s="225"/>
      <c r="B1019" s="225"/>
      <c r="C1019" s="225"/>
      <c r="D1019" s="225"/>
      <c r="E1019" s="225"/>
      <c r="F1019" s="225"/>
      <c r="G1019" s="225"/>
      <c r="H1019" s="225"/>
      <c r="I1019" s="225"/>
      <c r="J1019" s="225"/>
      <c r="K1019" s="225"/>
    </row>
    <row r="1020" spans="1:11">
      <c r="A1020" s="225"/>
      <c r="B1020" s="225"/>
      <c r="C1020" s="225"/>
      <c r="D1020" s="225"/>
      <c r="E1020" s="225"/>
      <c r="F1020" s="225"/>
      <c r="G1020" s="225"/>
      <c r="H1020" s="225"/>
      <c r="I1020" s="225"/>
      <c r="J1020" s="225"/>
      <c r="K1020" s="225"/>
    </row>
    <row r="1021" spans="1:11">
      <c r="A1021" s="225"/>
      <c r="B1021" s="225"/>
      <c r="C1021" s="225"/>
      <c r="D1021" s="225"/>
      <c r="E1021" s="225"/>
      <c r="F1021" s="225"/>
      <c r="G1021" s="225"/>
      <c r="H1021" s="225"/>
      <c r="I1021" s="225"/>
      <c r="J1021" s="225"/>
      <c r="K1021" s="225"/>
    </row>
    <row r="1022" spans="1:11">
      <c r="A1022" s="225"/>
      <c r="B1022" s="225"/>
      <c r="C1022" s="225"/>
      <c r="D1022" s="225"/>
      <c r="E1022" s="225"/>
      <c r="F1022" s="225"/>
      <c r="G1022" s="225"/>
      <c r="H1022" s="225"/>
      <c r="I1022" s="225"/>
      <c r="J1022" s="225"/>
      <c r="K1022" s="225"/>
    </row>
    <row r="1023" spans="1:11">
      <c r="A1023" s="225"/>
      <c r="B1023" s="225"/>
      <c r="C1023" s="225"/>
      <c r="D1023" s="225"/>
      <c r="E1023" s="225"/>
      <c r="F1023" s="225"/>
      <c r="G1023" s="225"/>
      <c r="H1023" s="225"/>
      <c r="I1023" s="225"/>
      <c r="J1023" s="225"/>
      <c r="K1023" s="225"/>
    </row>
    <row r="1024" spans="1:11">
      <c r="A1024" s="225"/>
      <c r="B1024" s="225"/>
      <c r="C1024" s="225"/>
      <c r="D1024" s="225"/>
      <c r="E1024" s="225"/>
      <c r="F1024" s="225"/>
      <c r="G1024" s="225"/>
      <c r="H1024" s="225"/>
      <c r="I1024" s="225"/>
      <c r="J1024" s="225"/>
      <c r="K1024" s="225"/>
    </row>
    <row r="1025" spans="1:11">
      <c r="A1025" s="225"/>
      <c r="B1025" s="225"/>
      <c r="C1025" s="225"/>
      <c r="D1025" s="225"/>
      <c r="E1025" s="225"/>
      <c r="F1025" s="225"/>
      <c r="G1025" s="225"/>
      <c r="H1025" s="225"/>
      <c r="I1025" s="225"/>
      <c r="J1025" s="225"/>
      <c r="K1025" s="225"/>
    </row>
    <row r="1026" spans="1:11">
      <c r="A1026" s="225"/>
      <c r="B1026" s="225"/>
      <c r="C1026" s="225"/>
      <c r="D1026" s="225"/>
      <c r="E1026" s="225"/>
      <c r="F1026" s="225"/>
      <c r="G1026" s="225"/>
      <c r="H1026" s="225"/>
      <c r="I1026" s="225"/>
      <c r="J1026" s="225"/>
      <c r="K1026" s="225"/>
    </row>
    <row r="1027" spans="1:11">
      <c r="A1027" s="225"/>
      <c r="B1027" s="225"/>
      <c r="C1027" s="225"/>
      <c r="D1027" s="225"/>
      <c r="E1027" s="225"/>
      <c r="F1027" s="225"/>
      <c r="G1027" s="225"/>
      <c r="H1027" s="225"/>
      <c r="I1027" s="225"/>
      <c r="J1027" s="225"/>
      <c r="K1027" s="225"/>
    </row>
    <row r="1028" spans="1:11">
      <c r="A1028" s="225"/>
      <c r="B1028" s="225"/>
      <c r="C1028" s="225"/>
      <c r="D1028" s="225"/>
      <c r="E1028" s="225"/>
      <c r="F1028" s="225"/>
      <c r="G1028" s="225"/>
      <c r="H1028" s="225"/>
      <c r="I1028" s="225"/>
      <c r="J1028" s="225"/>
      <c r="K1028" s="225"/>
    </row>
    <row r="1029" spans="1:11">
      <c r="A1029" s="225"/>
      <c r="B1029" s="225"/>
      <c r="C1029" s="225"/>
      <c r="D1029" s="225"/>
      <c r="E1029" s="225"/>
      <c r="F1029" s="225"/>
      <c r="G1029" s="225"/>
      <c r="H1029" s="225"/>
      <c r="I1029" s="225"/>
      <c r="J1029" s="225"/>
      <c r="K1029" s="225"/>
    </row>
    <row r="1030" spans="1:11">
      <c r="A1030" s="225"/>
      <c r="B1030" s="225"/>
      <c r="C1030" s="225"/>
      <c r="D1030" s="225"/>
      <c r="E1030" s="225"/>
      <c r="F1030" s="225"/>
      <c r="G1030" s="225"/>
      <c r="H1030" s="225"/>
      <c r="I1030" s="225"/>
      <c r="J1030" s="225"/>
      <c r="K1030" s="225"/>
    </row>
    <row r="1031" spans="1:11">
      <c r="A1031" s="225"/>
      <c r="B1031" s="225"/>
      <c r="C1031" s="225"/>
      <c r="D1031" s="225"/>
      <c r="E1031" s="225"/>
      <c r="F1031" s="225"/>
      <c r="G1031" s="225"/>
      <c r="H1031" s="225"/>
      <c r="I1031" s="225"/>
      <c r="J1031" s="225"/>
      <c r="K1031" s="225"/>
    </row>
    <row r="1032" spans="1:11">
      <c r="A1032" s="225"/>
      <c r="B1032" s="225"/>
      <c r="C1032" s="225"/>
      <c r="D1032" s="225"/>
      <c r="E1032" s="225"/>
      <c r="F1032" s="225"/>
      <c r="G1032" s="225"/>
      <c r="H1032" s="225"/>
      <c r="I1032" s="225"/>
      <c r="J1032" s="225"/>
      <c r="K1032" s="225"/>
    </row>
    <row r="1033" spans="1:11">
      <c r="A1033" s="225"/>
      <c r="B1033" s="225"/>
      <c r="C1033" s="225"/>
      <c r="D1033" s="225"/>
      <c r="E1033" s="225"/>
      <c r="F1033" s="225"/>
      <c r="G1033" s="225"/>
      <c r="H1033" s="225"/>
      <c r="I1033" s="225"/>
      <c r="J1033" s="225"/>
      <c r="K1033" s="225"/>
    </row>
    <row r="1034" spans="1:11">
      <c r="A1034" s="225"/>
      <c r="B1034" s="225"/>
      <c r="C1034" s="225"/>
      <c r="D1034" s="225"/>
      <c r="E1034" s="225"/>
      <c r="F1034" s="225"/>
      <c r="G1034" s="225"/>
      <c r="H1034" s="225"/>
      <c r="I1034" s="225"/>
      <c r="J1034" s="225"/>
      <c r="K1034" s="225"/>
    </row>
    <row r="1035" spans="1:11">
      <c r="A1035" s="225"/>
      <c r="B1035" s="225"/>
      <c r="C1035" s="225"/>
      <c r="D1035" s="225"/>
      <c r="E1035" s="225"/>
      <c r="F1035" s="225"/>
      <c r="G1035" s="225"/>
      <c r="H1035" s="225"/>
      <c r="I1035" s="225"/>
      <c r="J1035" s="225"/>
      <c r="K1035" s="225"/>
    </row>
    <row r="1036" spans="1:11">
      <c r="A1036" s="225"/>
      <c r="B1036" s="225"/>
      <c r="C1036" s="225"/>
      <c r="D1036" s="225"/>
      <c r="E1036" s="225"/>
      <c r="F1036" s="225"/>
      <c r="G1036" s="225"/>
      <c r="H1036" s="225"/>
      <c r="I1036" s="225"/>
      <c r="J1036" s="225"/>
      <c r="K1036" s="225"/>
    </row>
    <row r="1037" spans="1:11">
      <c r="A1037" s="225"/>
      <c r="B1037" s="225"/>
      <c r="C1037" s="225"/>
      <c r="D1037" s="225"/>
      <c r="E1037" s="225"/>
      <c r="F1037" s="225"/>
      <c r="G1037" s="225"/>
      <c r="H1037" s="225"/>
      <c r="I1037" s="225"/>
      <c r="J1037" s="225"/>
      <c r="K1037" s="225"/>
    </row>
    <row r="1038" spans="1:11">
      <c r="A1038" s="225"/>
      <c r="B1038" s="225"/>
      <c r="C1038" s="225"/>
      <c r="D1038" s="225"/>
      <c r="E1038" s="225"/>
      <c r="F1038" s="225"/>
      <c r="G1038" s="225"/>
      <c r="H1038" s="225"/>
      <c r="I1038" s="225"/>
      <c r="J1038" s="225"/>
      <c r="K1038" s="225"/>
    </row>
    <row r="1039" spans="1:11">
      <c r="A1039" s="225"/>
      <c r="B1039" s="225"/>
      <c r="C1039" s="225"/>
      <c r="D1039" s="225"/>
      <c r="E1039" s="225"/>
      <c r="F1039" s="225"/>
      <c r="G1039" s="225"/>
      <c r="H1039" s="225"/>
      <c r="I1039" s="225"/>
      <c r="J1039" s="225"/>
      <c r="K1039" s="225"/>
    </row>
    <row r="1040" spans="1:11">
      <c r="A1040" s="225"/>
      <c r="B1040" s="225"/>
      <c r="C1040" s="225"/>
      <c r="D1040" s="225"/>
      <c r="E1040" s="225"/>
      <c r="F1040" s="225"/>
      <c r="G1040" s="225"/>
      <c r="H1040" s="225"/>
      <c r="I1040" s="225"/>
      <c r="J1040" s="225"/>
      <c r="K1040" s="225"/>
    </row>
    <row r="1041" spans="1:11">
      <c r="A1041" s="225"/>
      <c r="B1041" s="225"/>
      <c r="C1041" s="225"/>
      <c r="D1041" s="225"/>
      <c r="E1041" s="225"/>
      <c r="F1041" s="225"/>
      <c r="G1041" s="225"/>
      <c r="H1041" s="225"/>
      <c r="I1041" s="225"/>
      <c r="J1041" s="225"/>
      <c r="K1041" s="225"/>
    </row>
    <row r="1042" spans="1:11">
      <c r="A1042" s="225"/>
      <c r="B1042" s="225"/>
      <c r="C1042" s="225"/>
      <c r="D1042" s="225"/>
      <c r="E1042" s="225"/>
      <c r="F1042" s="225"/>
      <c r="G1042" s="225"/>
      <c r="H1042" s="225"/>
      <c r="I1042" s="225"/>
      <c r="J1042" s="225"/>
      <c r="K1042" s="225"/>
    </row>
    <row r="1043" spans="1:11">
      <c r="A1043" s="225"/>
      <c r="B1043" s="225"/>
      <c r="C1043" s="225"/>
      <c r="D1043" s="225"/>
      <c r="E1043" s="225"/>
      <c r="F1043" s="225"/>
      <c r="G1043" s="225"/>
      <c r="H1043" s="225"/>
      <c r="I1043" s="225"/>
      <c r="J1043" s="225"/>
      <c r="K1043" s="225"/>
    </row>
    <row r="1044" spans="1:11">
      <c r="A1044" s="225"/>
      <c r="B1044" s="225"/>
      <c r="C1044" s="225"/>
      <c r="D1044" s="225"/>
      <c r="E1044" s="225"/>
      <c r="F1044" s="225"/>
      <c r="G1044" s="225"/>
      <c r="H1044" s="225"/>
      <c r="I1044" s="225"/>
      <c r="J1044" s="225"/>
      <c r="K1044" s="225"/>
    </row>
    <row r="1045" spans="1:11">
      <c r="A1045" s="225"/>
      <c r="B1045" s="225"/>
      <c r="C1045" s="225"/>
      <c r="D1045" s="225"/>
      <c r="E1045" s="225"/>
      <c r="F1045" s="225"/>
      <c r="G1045" s="225"/>
      <c r="H1045" s="225"/>
      <c r="I1045" s="225"/>
      <c r="J1045" s="225"/>
      <c r="K1045" s="225"/>
    </row>
    <row r="1046" spans="1:11">
      <c r="A1046" s="225"/>
      <c r="B1046" s="225"/>
      <c r="C1046" s="225"/>
      <c r="D1046" s="225"/>
      <c r="E1046" s="225"/>
      <c r="F1046" s="225"/>
      <c r="G1046" s="225"/>
      <c r="H1046" s="225"/>
      <c r="I1046" s="225"/>
      <c r="J1046" s="225"/>
      <c r="K1046" s="225"/>
    </row>
    <row r="1047" spans="1:11">
      <c r="A1047" s="225"/>
      <c r="B1047" s="225"/>
      <c r="C1047" s="225"/>
      <c r="D1047" s="225"/>
      <c r="E1047" s="225"/>
      <c r="F1047" s="225"/>
      <c r="G1047" s="225"/>
      <c r="H1047" s="225"/>
      <c r="I1047" s="225"/>
      <c r="J1047" s="225"/>
      <c r="K1047" s="225"/>
    </row>
    <row r="1048" spans="1:11">
      <c r="A1048" s="225"/>
      <c r="B1048" s="225"/>
      <c r="C1048" s="225"/>
      <c r="D1048" s="225"/>
      <c r="E1048" s="225"/>
      <c r="F1048" s="225"/>
      <c r="G1048" s="225"/>
      <c r="H1048" s="225"/>
      <c r="I1048" s="225"/>
      <c r="J1048" s="225"/>
      <c r="K1048" s="225"/>
    </row>
    <row r="1049" spans="1:11">
      <c r="A1049" s="225"/>
      <c r="B1049" s="225"/>
      <c r="C1049" s="225"/>
      <c r="D1049" s="225"/>
      <c r="E1049" s="225"/>
      <c r="F1049" s="225"/>
      <c r="G1049" s="225"/>
      <c r="H1049" s="225"/>
      <c r="I1049" s="225"/>
      <c r="J1049" s="225"/>
      <c r="K1049" s="225"/>
    </row>
    <row r="1050" spans="1:11">
      <c r="A1050" s="225"/>
      <c r="B1050" s="225"/>
      <c r="C1050" s="225"/>
      <c r="D1050" s="225"/>
      <c r="E1050" s="225"/>
      <c r="F1050" s="225"/>
      <c r="G1050" s="225"/>
      <c r="H1050" s="225"/>
      <c r="I1050" s="225"/>
      <c r="J1050" s="225"/>
      <c r="K1050" s="225"/>
    </row>
    <row r="1051" spans="1:11">
      <c r="A1051" s="225"/>
      <c r="B1051" s="225"/>
      <c r="C1051" s="225"/>
      <c r="D1051" s="225"/>
      <c r="E1051" s="225"/>
      <c r="F1051" s="225"/>
      <c r="G1051" s="225"/>
      <c r="H1051" s="225"/>
      <c r="I1051" s="225"/>
      <c r="J1051" s="225"/>
      <c r="K1051" s="225"/>
    </row>
    <row r="1052" spans="1:11">
      <c r="A1052" s="225"/>
      <c r="B1052" s="225"/>
      <c r="C1052" s="225"/>
      <c r="D1052" s="225"/>
      <c r="E1052" s="225"/>
      <c r="F1052" s="225"/>
      <c r="G1052" s="225"/>
      <c r="H1052" s="225"/>
      <c r="I1052" s="225"/>
      <c r="J1052" s="225"/>
      <c r="K1052" s="225"/>
    </row>
    <row r="1053" spans="1:11">
      <c r="A1053" s="225"/>
      <c r="B1053" s="225"/>
      <c r="C1053" s="225"/>
      <c r="D1053" s="225"/>
      <c r="E1053" s="225"/>
      <c r="F1053" s="225"/>
      <c r="G1053" s="225"/>
      <c r="H1053" s="225"/>
      <c r="I1053" s="225"/>
      <c r="J1053" s="225"/>
      <c r="K1053" s="225"/>
    </row>
    <row r="1054" spans="1:11">
      <c r="A1054" s="225"/>
      <c r="B1054" s="225"/>
      <c r="C1054" s="225"/>
      <c r="D1054" s="225"/>
      <c r="E1054" s="225"/>
      <c r="F1054" s="225"/>
      <c r="G1054" s="225"/>
      <c r="H1054" s="225"/>
      <c r="I1054" s="225"/>
      <c r="J1054" s="225"/>
      <c r="K1054" s="225"/>
    </row>
    <row r="1055" spans="1:11">
      <c r="A1055" s="225"/>
      <c r="B1055" s="225"/>
      <c r="C1055" s="225"/>
      <c r="D1055" s="225"/>
      <c r="E1055" s="225"/>
      <c r="F1055" s="225"/>
      <c r="G1055" s="225"/>
      <c r="H1055" s="225"/>
      <c r="I1055" s="225"/>
      <c r="J1055" s="225"/>
      <c r="K1055" s="225"/>
    </row>
    <row r="1056" spans="1:11">
      <c r="A1056" s="225"/>
      <c r="B1056" s="225"/>
      <c r="C1056" s="225"/>
      <c r="D1056" s="225"/>
      <c r="E1056" s="225"/>
      <c r="F1056" s="225"/>
      <c r="G1056" s="225"/>
      <c r="H1056" s="225"/>
      <c r="I1056" s="225"/>
      <c r="J1056" s="225"/>
      <c r="K1056" s="225"/>
    </row>
    <row r="1057" spans="1:11">
      <c r="A1057" s="225"/>
      <c r="B1057" s="225"/>
      <c r="C1057" s="225"/>
      <c r="D1057" s="225"/>
      <c r="E1057" s="225"/>
      <c r="F1057" s="225"/>
      <c r="G1057" s="225"/>
      <c r="H1057" s="225"/>
      <c r="I1057" s="225"/>
      <c r="J1057" s="225"/>
      <c r="K1057" s="225"/>
    </row>
    <row r="1058" spans="1:11">
      <c r="A1058" s="225"/>
      <c r="B1058" s="225"/>
      <c r="C1058" s="225"/>
      <c r="D1058" s="225"/>
      <c r="E1058" s="225"/>
      <c r="F1058" s="225"/>
      <c r="G1058" s="225"/>
      <c r="H1058" s="225"/>
      <c r="I1058" s="225"/>
      <c r="J1058" s="225"/>
      <c r="K1058" s="225"/>
    </row>
    <row r="1059" spans="1:11">
      <c r="A1059" s="225"/>
      <c r="B1059" s="225"/>
      <c r="C1059" s="225"/>
      <c r="D1059" s="225"/>
      <c r="E1059" s="225"/>
      <c r="F1059" s="225"/>
      <c r="G1059" s="225"/>
      <c r="H1059" s="225"/>
      <c r="I1059" s="225"/>
      <c r="J1059" s="225"/>
      <c r="K1059" s="225"/>
    </row>
    <row r="1060" spans="1:11">
      <c r="A1060" s="225"/>
      <c r="B1060" s="225"/>
      <c r="C1060" s="225"/>
      <c r="D1060" s="225"/>
      <c r="E1060" s="225"/>
      <c r="F1060" s="225"/>
      <c r="G1060" s="225"/>
      <c r="H1060" s="225"/>
      <c r="I1060" s="225"/>
      <c r="J1060" s="225"/>
      <c r="K1060" s="225"/>
    </row>
    <row r="1061" spans="1:11">
      <c r="A1061" s="225"/>
      <c r="B1061" s="225"/>
      <c r="C1061" s="225"/>
      <c r="D1061" s="225"/>
      <c r="E1061" s="225"/>
      <c r="F1061" s="225"/>
      <c r="G1061" s="225"/>
      <c r="H1061" s="225"/>
      <c r="I1061" s="225"/>
      <c r="J1061" s="225"/>
      <c r="K1061" s="225"/>
    </row>
    <row r="1062" spans="1:11">
      <c r="A1062" s="225"/>
      <c r="B1062" s="225"/>
      <c r="C1062" s="225"/>
      <c r="D1062" s="225"/>
      <c r="E1062" s="225"/>
      <c r="F1062" s="225"/>
      <c r="G1062" s="225"/>
      <c r="H1062" s="225"/>
      <c r="I1062" s="225"/>
      <c r="J1062" s="225"/>
      <c r="K1062" s="225"/>
    </row>
    <row r="1063" spans="1:11">
      <c r="A1063" s="225"/>
      <c r="B1063" s="225"/>
      <c r="C1063" s="225"/>
      <c r="D1063" s="225"/>
      <c r="E1063" s="225"/>
      <c r="F1063" s="225"/>
      <c r="G1063" s="225"/>
      <c r="H1063" s="225"/>
      <c r="I1063" s="225"/>
      <c r="J1063" s="225"/>
      <c r="K1063" s="225"/>
    </row>
    <row r="1064" spans="1:11">
      <c r="A1064" s="225"/>
      <c r="B1064" s="225"/>
      <c r="C1064" s="225"/>
      <c r="D1064" s="225"/>
      <c r="E1064" s="225"/>
      <c r="F1064" s="225"/>
      <c r="G1064" s="225"/>
      <c r="H1064" s="225"/>
      <c r="I1064" s="225"/>
      <c r="J1064" s="225"/>
      <c r="K1064" s="225"/>
    </row>
    <row r="1065" spans="1:11">
      <c r="A1065" s="225"/>
      <c r="B1065" s="225"/>
      <c r="C1065" s="225"/>
      <c r="D1065" s="225"/>
      <c r="E1065" s="225"/>
      <c r="F1065" s="225"/>
      <c r="G1065" s="225"/>
      <c r="H1065" s="225"/>
      <c r="I1065" s="225"/>
      <c r="J1065" s="225"/>
      <c r="K1065" s="225"/>
    </row>
    <row r="1066" spans="1:11">
      <c r="A1066" s="225"/>
      <c r="B1066" s="225"/>
      <c r="C1066" s="225"/>
      <c r="D1066" s="225"/>
      <c r="E1066" s="225"/>
      <c r="F1066" s="225"/>
      <c r="G1066" s="225"/>
      <c r="H1066" s="225"/>
      <c r="I1066" s="225"/>
      <c r="J1066" s="225"/>
      <c r="K1066" s="225"/>
    </row>
    <row r="1067" spans="1:11">
      <c r="A1067" s="225"/>
      <c r="B1067" s="225"/>
      <c r="C1067" s="225"/>
      <c r="D1067" s="225"/>
      <c r="E1067" s="225"/>
      <c r="F1067" s="225"/>
      <c r="G1067" s="225"/>
      <c r="H1067" s="225"/>
      <c r="I1067" s="225"/>
      <c r="J1067" s="225"/>
      <c r="K1067" s="225"/>
    </row>
    <row r="1068" spans="1:11">
      <c r="A1068" s="225"/>
      <c r="B1068" s="225"/>
      <c r="C1068" s="225"/>
      <c r="D1068" s="225"/>
      <c r="E1068" s="225"/>
      <c r="F1068" s="225"/>
      <c r="G1068" s="225"/>
      <c r="H1068" s="225"/>
      <c r="I1068" s="225"/>
      <c r="J1068" s="225"/>
      <c r="K1068" s="225"/>
    </row>
    <row r="1069" spans="1:11">
      <c r="A1069" s="225"/>
      <c r="B1069" s="225"/>
      <c r="C1069" s="225"/>
      <c r="D1069" s="225"/>
      <c r="E1069" s="225"/>
      <c r="F1069" s="225"/>
      <c r="G1069" s="225"/>
      <c r="H1069" s="225"/>
      <c r="I1069" s="225"/>
      <c r="J1069" s="225"/>
      <c r="K1069" s="225"/>
    </row>
    <row r="1070" spans="1:11">
      <c r="A1070" s="225"/>
      <c r="B1070" s="225"/>
      <c r="C1070" s="225"/>
      <c r="D1070" s="225"/>
      <c r="E1070" s="225"/>
      <c r="F1070" s="225"/>
      <c r="G1070" s="225"/>
      <c r="H1070" s="225"/>
      <c r="I1070" s="225"/>
      <c r="J1070" s="225"/>
      <c r="K1070" s="225"/>
    </row>
    <row r="1071" spans="1:11">
      <c r="A1071" s="225"/>
      <c r="B1071" s="225"/>
      <c r="C1071" s="225"/>
      <c r="D1071" s="225"/>
      <c r="E1071" s="225"/>
      <c r="F1071" s="225"/>
      <c r="G1071" s="225"/>
      <c r="H1071" s="225"/>
      <c r="I1071" s="225"/>
      <c r="J1071" s="225"/>
      <c r="K1071" s="225"/>
    </row>
    <row r="1072" spans="1:11">
      <c r="A1072" s="225"/>
      <c r="B1072" s="225"/>
      <c r="C1072" s="225"/>
      <c r="D1072" s="225"/>
      <c r="E1072" s="225"/>
      <c r="F1072" s="225"/>
      <c r="G1072" s="225"/>
      <c r="H1072" s="225"/>
      <c r="I1072" s="225"/>
      <c r="J1072" s="225"/>
      <c r="K1072" s="225"/>
    </row>
    <row r="1073" spans="1:11">
      <c r="A1073" s="225"/>
      <c r="B1073" s="225"/>
      <c r="C1073" s="225"/>
      <c r="D1073" s="225"/>
      <c r="E1073" s="225"/>
      <c r="F1073" s="225"/>
      <c r="G1073" s="225"/>
      <c r="H1073" s="225"/>
      <c r="I1073" s="225"/>
      <c r="J1073" s="225"/>
      <c r="K1073" s="225"/>
    </row>
    <row r="1074" spans="1:11">
      <c r="A1074" s="225"/>
      <c r="B1074" s="225"/>
      <c r="C1074" s="225"/>
      <c r="D1074" s="225"/>
      <c r="E1074" s="225"/>
      <c r="F1074" s="225"/>
      <c r="G1074" s="225"/>
      <c r="H1074" s="225"/>
      <c r="I1074" s="225"/>
      <c r="J1074" s="225"/>
      <c r="K1074" s="225"/>
    </row>
    <row r="1075" spans="1:11">
      <c r="A1075" s="225"/>
      <c r="B1075" s="225"/>
      <c r="C1075" s="225"/>
      <c r="D1075" s="225"/>
      <c r="E1075" s="225"/>
      <c r="F1075" s="225"/>
      <c r="G1075" s="225"/>
      <c r="H1075" s="225"/>
      <c r="I1075" s="225"/>
      <c r="J1075" s="225"/>
      <c r="K1075" s="225"/>
    </row>
    <row r="1076" spans="1:11">
      <c r="A1076" s="225"/>
      <c r="B1076" s="225"/>
      <c r="C1076" s="225"/>
      <c r="D1076" s="225"/>
      <c r="E1076" s="225"/>
      <c r="F1076" s="225"/>
      <c r="G1076" s="225"/>
      <c r="H1076" s="225"/>
      <c r="I1076" s="225"/>
      <c r="J1076" s="225"/>
      <c r="K1076" s="225"/>
    </row>
    <row r="1077" spans="1:11">
      <c r="A1077" s="225"/>
      <c r="B1077" s="225"/>
      <c r="C1077" s="225"/>
      <c r="D1077" s="225"/>
      <c r="E1077" s="225"/>
      <c r="F1077" s="225"/>
      <c r="G1077" s="225"/>
      <c r="H1077" s="225"/>
      <c r="I1077" s="225"/>
      <c r="J1077" s="225"/>
      <c r="K1077" s="225"/>
    </row>
    <row r="1078" spans="1:11">
      <c r="A1078" s="225"/>
      <c r="B1078" s="225"/>
      <c r="C1078" s="225"/>
      <c r="D1078" s="225"/>
      <c r="E1078" s="225"/>
      <c r="F1078" s="225"/>
      <c r="G1078" s="225"/>
      <c r="H1078" s="225"/>
      <c r="I1078" s="225"/>
      <c r="J1078" s="225"/>
      <c r="K1078" s="225"/>
    </row>
    <row r="1079" spans="1:11">
      <c r="A1079" s="225"/>
      <c r="B1079" s="225"/>
      <c r="C1079" s="225"/>
      <c r="D1079" s="225"/>
      <c r="E1079" s="225"/>
      <c r="F1079" s="225"/>
      <c r="G1079" s="225"/>
      <c r="H1079" s="225"/>
      <c r="I1079" s="225"/>
      <c r="J1079" s="225"/>
      <c r="K1079" s="225"/>
    </row>
    <row r="1080" spans="1:11">
      <c r="A1080" s="225"/>
      <c r="B1080" s="225"/>
      <c r="C1080" s="225"/>
      <c r="D1080" s="225"/>
      <c r="E1080" s="225"/>
      <c r="F1080" s="225"/>
      <c r="G1080" s="225"/>
      <c r="H1080" s="225"/>
      <c r="I1080" s="225"/>
      <c r="J1080" s="225"/>
      <c r="K1080" s="225"/>
    </row>
    <row r="1081" spans="1:11">
      <c r="A1081" s="225"/>
      <c r="B1081" s="225"/>
      <c r="C1081" s="225"/>
      <c r="D1081" s="225"/>
      <c r="E1081" s="225"/>
      <c r="F1081" s="225"/>
      <c r="G1081" s="225"/>
      <c r="H1081" s="225"/>
      <c r="I1081" s="225"/>
      <c r="J1081" s="225"/>
      <c r="K1081" s="225"/>
    </row>
    <row r="1082" spans="1:11">
      <c r="A1082" s="225"/>
      <c r="B1082" s="225"/>
      <c r="C1082" s="225"/>
      <c r="D1082" s="225"/>
      <c r="E1082" s="225"/>
      <c r="F1082" s="225"/>
      <c r="G1082" s="225"/>
      <c r="H1082" s="225"/>
      <c r="I1082" s="225"/>
      <c r="J1082" s="225"/>
      <c r="K1082" s="225"/>
    </row>
    <row r="1083" spans="1:11">
      <c r="A1083" s="225"/>
      <c r="B1083" s="225"/>
      <c r="C1083" s="225"/>
      <c r="D1083" s="225"/>
      <c r="E1083" s="225"/>
      <c r="F1083" s="225"/>
      <c r="G1083" s="225"/>
      <c r="H1083" s="225"/>
      <c r="I1083" s="225"/>
      <c r="J1083" s="225"/>
      <c r="K1083" s="225"/>
    </row>
    <row r="1084" spans="1:11">
      <c r="A1084" s="225"/>
      <c r="B1084" s="225"/>
      <c r="C1084" s="225"/>
      <c r="D1084" s="225"/>
      <c r="E1084" s="225"/>
      <c r="F1084" s="225"/>
      <c r="G1084" s="225"/>
      <c r="H1084" s="225"/>
      <c r="I1084" s="225"/>
      <c r="J1084" s="225"/>
      <c r="K1084" s="225"/>
    </row>
    <row r="1085" spans="1:11">
      <c r="A1085" s="225"/>
      <c r="B1085" s="225"/>
      <c r="C1085" s="225"/>
      <c r="D1085" s="225"/>
      <c r="E1085" s="225"/>
      <c r="F1085" s="225"/>
      <c r="G1085" s="225"/>
      <c r="H1085" s="225"/>
      <c r="I1085" s="225"/>
      <c r="J1085" s="225"/>
      <c r="K1085" s="225"/>
    </row>
    <row r="1086" spans="1:11">
      <c r="A1086" s="225"/>
      <c r="B1086" s="225"/>
      <c r="C1086" s="225"/>
      <c r="D1086" s="225"/>
      <c r="E1086" s="225"/>
      <c r="F1086" s="225"/>
      <c r="G1086" s="225"/>
      <c r="H1086" s="225"/>
      <c r="I1086" s="225"/>
      <c r="J1086" s="225"/>
      <c r="K1086" s="225"/>
    </row>
    <row r="1087" spans="1:11">
      <c r="A1087" s="225"/>
      <c r="B1087" s="225"/>
      <c r="C1087" s="225"/>
      <c r="D1087" s="225"/>
      <c r="E1087" s="225"/>
      <c r="F1087" s="225"/>
      <c r="G1087" s="225"/>
      <c r="H1087" s="225"/>
      <c r="I1087" s="225"/>
      <c r="J1087" s="225"/>
      <c r="K1087" s="225"/>
    </row>
    <row r="1088" spans="1:11">
      <c r="A1088" s="225"/>
      <c r="B1088" s="225"/>
      <c r="C1088" s="225"/>
      <c r="D1088" s="225"/>
      <c r="E1088" s="225"/>
      <c r="F1088" s="225"/>
      <c r="G1088" s="225"/>
      <c r="H1088" s="225"/>
      <c r="I1088" s="225"/>
      <c r="J1088" s="225"/>
      <c r="K1088" s="225"/>
    </row>
    <row r="1089" spans="1:11">
      <c r="A1089" s="225"/>
      <c r="B1089" s="225"/>
      <c r="C1089" s="225"/>
      <c r="D1089" s="225"/>
      <c r="E1089" s="225"/>
      <c r="F1089" s="225"/>
      <c r="G1089" s="225"/>
      <c r="H1089" s="225"/>
      <c r="I1089" s="225"/>
      <c r="J1089" s="225"/>
      <c r="K1089" s="225"/>
    </row>
    <row r="1090" spans="1:11">
      <c r="A1090" s="225"/>
      <c r="B1090" s="225"/>
      <c r="C1090" s="225"/>
      <c r="D1090" s="225"/>
      <c r="E1090" s="225"/>
      <c r="F1090" s="225"/>
      <c r="G1090" s="225"/>
      <c r="H1090" s="225"/>
      <c r="I1090" s="225"/>
      <c r="J1090" s="225"/>
      <c r="K1090" s="225"/>
    </row>
    <row r="1091" spans="1:11">
      <c r="A1091" s="225"/>
      <c r="B1091" s="225"/>
      <c r="C1091" s="225"/>
      <c r="D1091" s="225"/>
      <c r="E1091" s="225"/>
      <c r="F1091" s="225"/>
      <c r="G1091" s="225"/>
      <c r="H1091" s="225"/>
      <c r="I1091" s="225"/>
      <c r="J1091" s="225"/>
      <c r="K1091" s="225"/>
    </row>
    <row r="1092" spans="1:11">
      <c r="A1092" s="225"/>
      <c r="B1092" s="225"/>
      <c r="C1092" s="225"/>
      <c r="D1092" s="225"/>
      <c r="E1092" s="225"/>
      <c r="F1092" s="225"/>
      <c r="G1092" s="225"/>
      <c r="H1092" s="225"/>
      <c r="I1092" s="225"/>
      <c r="J1092" s="225"/>
      <c r="K1092" s="225"/>
    </row>
    <row r="1093" spans="1:11">
      <c r="A1093" s="225"/>
      <c r="B1093" s="225"/>
      <c r="C1093" s="225"/>
      <c r="D1093" s="225"/>
      <c r="E1093" s="225"/>
      <c r="F1093" s="225"/>
      <c r="G1093" s="225"/>
      <c r="H1093" s="225"/>
      <c r="I1093" s="225"/>
      <c r="J1093" s="225"/>
      <c r="K1093" s="225"/>
    </row>
    <row r="1094" spans="1:11">
      <c r="A1094" s="225"/>
      <c r="B1094" s="225"/>
      <c r="C1094" s="225"/>
      <c r="D1094" s="225"/>
      <c r="E1094" s="225"/>
      <c r="F1094" s="225"/>
      <c r="G1094" s="225"/>
      <c r="H1094" s="225"/>
      <c r="I1094" s="225"/>
      <c r="J1094" s="225"/>
      <c r="K1094" s="225"/>
    </row>
    <row r="1095" spans="1:11">
      <c r="A1095" s="225"/>
      <c r="B1095" s="225"/>
      <c r="C1095" s="225"/>
      <c r="D1095" s="225"/>
      <c r="E1095" s="225"/>
      <c r="F1095" s="225"/>
      <c r="G1095" s="225"/>
      <c r="H1095" s="225"/>
      <c r="I1095" s="225"/>
      <c r="J1095" s="225"/>
      <c r="K1095" s="225"/>
    </row>
    <row r="1096" spans="1:11">
      <c r="A1096" s="225"/>
      <c r="B1096" s="225"/>
      <c r="C1096" s="225"/>
      <c r="D1096" s="225"/>
      <c r="E1096" s="225"/>
      <c r="F1096" s="225"/>
      <c r="G1096" s="225"/>
      <c r="H1096" s="225"/>
      <c r="I1096" s="225"/>
      <c r="J1096" s="225"/>
      <c r="K1096" s="225"/>
    </row>
    <row r="1097" spans="1:11">
      <c r="A1097" s="225"/>
      <c r="B1097" s="225"/>
      <c r="C1097" s="225"/>
      <c r="D1097" s="225"/>
      <c r="E1097" s="225"/>
      <c r="F1097" s="225"/>
      <c r="G1097" s="225"/>
      <c r="H1097" s="225"/>
      <c r="I1097" s="225"/>
      <c r="J1097" s="225"/>
      <c r="K1097" s="225"/>
    </row>
    <row r="1098" spans="1:11">
      <c r="A1098" s="225"/>
      <c r="B1098" s="225"/>
      <c r="C1098" s="225"/>
      <c r="D1098" s="225"/>
      <c r="E1098" s="225"/>
      <c r="F1098" s="225"/>
      <c r="G1098" s="225"/>
      <c r="H1098" s="225"/>
      <c r="I1098" s="225"/>
      <c r="J1098" s="225"/>
      <c r="K1098" s="225"/>
    </row>
    <row r="1099" spans="1:11">
      <c r="A1099" s="225"/>
      <c r="B1099" s="225"/>
      <c r="C1099" s="225"/>
      <c r="D1099" s="225"/>
      <c r="E1099" s="225"/>
      <c r="F1099" s="225"/>
      <c r="G1099" s="225"/>
      <c r="H1099" s="225"/>
      <c r="I1099" s="225"/>
      <c r="J1099" s="225"/>
      <c r="K1099" s="225"/>
    </row>
    <row r="1100" spans="1:11">
      <c r="A1100" s="225"/>
      <c r="B1100" s="225"/>
      <c r="C1100" s="225"/>
      <c r="D1100" s="225"/>
      <c r="E1100" s="225"/>
      <c r="F1100" s="225"/>
      <c r="G1100" s="225"/>
      <c r="H1100" s="225"/>
      <c r="I1100" s="225"/>
      <c r="J1100" s="225"/>
      <c r="K1100" s="225"/>
    </row>
    <row r="1101" spans="1:11">
      <c r="A1101" s="225"/>
      <c r="B1101" s="225"/>
      <c r="C1101" s="225"/>
      <c r="D1101" s="225"/>
      <c r="E1101" s="225"/>
      <c r="F1101" s="225"/>
      <c r="G1101" s="225"/>
      <c r="H1101" s="225"/>
      <c r="I1101" s="225"/>
      <c r="J1101" s="225"/>
      <c r="K1101" s="225"/>
    </row>
    <row r="1102" spans="1:11">
      <c r="A1102" s="225"/>
      <c r="B1102" s="225"/>
      <c r="C1102" s="225"/>
      <c r="D1102" s="225"/>
      <c r="E1102" s="225"/>
      <c r="F1102" s="225"/>
      <c r="G1102" s="225"/>
      <c r="H1102" s="225"/>
      <c r="I1102" s="225"/>
      <c r="J1102" s="225"/>
      <c r="K1102" s="225"/>
    </row>
    <row r="1103" spans="1:11">
      <c r="A1103" s="225"/>
      <c r="B1103" s="225"/>
      <c r="C1103" s="225"/>
      <c r="D1103" s="225"/>
      <c r="E1103" s="225"/>
      <c r="F1103" s="225"/>
      <c r="G1103" s="225"/>
      <c r="H1103" s="225"/>
      <c r="I1103" s="225"/>
      <c r="J1103" s="225"/>
      <c r="K1103" s="225"/>
    </row>
    <row r="1104" spans="1:11">
      <c r="A1104" s="225"/>
      <c r="B1104" s="225"/>
      <c r="C1104" s="225"/>
      <c r="D1104" s="225"/>
      <c r="E1104" s="225"/>
      <c r="F1104" s="225"/>
      <c r="G1104" s="225"/>
      <c r="H1104" s="225"/>
      <c r="I1104" s="225"/>
      <c r="J1104" s="225"/>
      <c r="K1104" s="225"/>
    </row>
    <row r="1105" spans="1:11">
      <c r="A1105" s="225"/>
      <c r="B1105" s="225"/>
      <c r="C1105" s="225"/>
      <c r="D1105" s="225"/>
      <c r="E1105" s="225"/>
      <c r="F1105" s="225"/>
      <c r="G1105" s="225"/>
      <c r="H1105" s="225"/>
      <c r="I1105" s="225"/>
      <c r="J1105" s="225"/>
      <c r="K1105" s="225"/>
    </row>
    <row r="1106" spans="1:11">
      <c r="A1106" s="225"/>
      <c r="B1106" s="225"/>
      <c r="C1106" s="225"/>
      <c r="D1106" s="225"/>
      <c r="E1106" s="225"/>
      <c r="F1106" s="225"/>
      <c r="G1106" s="225"/>
      <c r="H1106" s="225"/>
      <c r="I1106" s="225"/>
      <c r="J1106" s="225"/>
      <c r="K1106" s="225"/>
    </row>
    <row r="1107" spans="1:11">
      <c r="A1107" s="225"/>
      <c r="B1107" s="225"/>
      <c r="C1107" s="225"/>
      <c r="D1107" s="225"/>
      <c r="E1107" s="225"/>
      <c r="F1107" s="225"/>
      <c r="G1107" s="225"/>
      <c r="H1107" s="225"/>
      <c r="I1107" s="225"/>
      <c r="J1107" s="225"/>
      <c r="K1107" s="225"/>
    </row>
    <row r="1108" spans="1:11">
      <c r="A1108" s="225"/>
      <c r="B1108" s="225"/>
      <c r="C1108" s="225"/>
      <c r="D1108" s="225"/>
      <c r="E1108" s="225"/>
      <c r="F1108" s="225"/>
      <c r="G1108" s="225"/>
      <c r="H1108" s="225"/>
      <c r="I1108" s="225"/>
      <c r="J1108" s="225"/>
      <c r="K1108" s="225"/>
    </row>
    <row r="1109" spans="1:11">
      <c r="A1109" s="225"/>
      <c r="B1109" s="225"/>
      <c r="C1109" s="225"/>
      <c r="D1109" s="225"/>
      <c r="E1109" s="225"/>
      <c r="F1109" s="225"/>
      <c r="G1109" s="225"/>
      <c r="H1109" s="225"/>
      <c r="I1109" s="225"/>
      <c r="J1109" s="225"/>
      <c r="K1109" s="225"/>
    </row>
    <row r="1110" spans="1:11">
      <c r="A1110" s="225"/>
      <c r="B1110" s="225"/>
      <c r="C1110" s="225"/>
      <c r="D1110" s="225"/>
      <c r="E1110" s="225"/>
      <c r="F1110" s="225"/>
      <c r="G1110" s="225"/>
      <c r="H1110" s="225"/>
      <c r="I1110" s="225"/>
      <c r="J1110" s="225"/>
      <c r="K1110" s="225"/>
    </row>
    <row r="1111" spans="1:11">
      <c r="A1111" s="225"/>
      <c r="B1111" s="225"/>
      <c r="C1111" s="225"/>
      <c r="D1111" s="225"/>
      <c r="E1111" s="225"/>
      <c r="F1111" s="225"/>
      <c r="G1111" s="225"/>
      <c r="H1111" s="225"/>
      <c r="I1111" s="225"/>
      <c r="J1111" s="225"/>
      <c r="K1111" s="225"/>
    </row>
    <row r="1112" spans="1:11">
      <c r="A1112" s="225"/>
      <c r="B1112" s="225"/>
      <c r="C1112" s="225"/>
      <c r="D1112" s="225"/>
      <c r="E1112" s="225"/>
      <c r="F1112" s="225"/>
      <c r="G1112" s="225"/>
      <c r="H1112" s="225"/>
      <c r="I1112" s="225"/>
      <c r="J1112" s="225"/>
      <c r="K1112" s="225"/>
    </row>
    <row r="1113" spans="1:11">
      <c r="A1113" s="225"/>
      <c r="B1113" s="225"/>
      <c r="C1113" s="225"/>
      <c r="D1113" s="225"/>
      <c r="E1113" s="225"/>
      <c r="F1113" s="225"/>
      <c r="G1113" s="225"/>
      <c r="H1113" s="225"/>
      <c r="I1113" s="225"/>
      <c r="J1113" s="225"/>
      <c r="K1113" s="225"/>
    </row>
    <row r="1114" spans="1:11">
      <c r="A1114" s="225"/>
      <c r="B1114" s="225"/>
      <c r="C1114" s="225"/>
      <c r="D1114" s="225"/>
      <c r="E1114" s="225"/>
      <c r="F1114" s="225"/>
      <c r="G1114" s="225"/>
      <c r="H1114" s="225"/>
      <c r="I1114" s="225"/>
      <c r="J1114" s="225"/>
      <c r="K1114" s="225"/>
    </row>
    <row r="1115" spans="1:11">
      <c r="A1115" s="225"/>
      <c r="B1115" s="225"/>
      <c r="C1115" s="225"/>
      <c r="D1115" s="225"/>
      <c r="E1115" s="225"/>
      <c r="F1115" s="225"/>
      <c r="G1115" s="225"/>
      <c r="H1115" s="225"/>
      <c r="I1115" s="225"/>
      <c r="J1115" s="225"/>
      <c r="K1115" s="225"/>
    </row>
    <row r="1116" spans="1:11">
      <c r="A1116" s="225"/>
      <c r="B1116" s="225"/>
      <c r="C1116" s="225"/>
      <c r="D1116" s="225"/>
      <c r="E1116" s="225"/>
      <c r="F1116" s="225"/>
      <c r="G1116" s="225"/>
      <c r="H1116" s="225"/>
      <c r="I1116" s="225"/>
      <c r="J1116" s="225"/>
      <c r="K1116" s="225"/>
    </row>
    <row r="1117" spans="1:11">
      <c r="A1117" s="225"/>
      <c r="B1117" s="225"/>
      <c r="C1117" s="225"/>
      <c r="D1117" s="225"/>
      <c r="E1117" s="225"/>
      <c r="F1117" s="225"/>
      <c r="G1117" s="225"/>
      <c r="H1117" s="225"/>
      <c r="I1117" s="225"/>
      <c r="J1117" s="225"/>
      <c r="K1117" s="225"/>
    </row>
    <row r="1118" spans="1:11">
      <c r="A1118" s="225"/>
      <c r="B1118" s="225"/>
      <c r="C1118" s="225"/>
      <c r="D1118" s="225"/>
      <c r="E1118" s="225"/>
      <c r="F1118" s="225"/>
      <c r="G1118" s="225"/>
      <c r="H1118" s="225"/>
      <c r="I1118" s="225"/>
      <c r="J1118" s="225"/>
      <c r="K1118" s="225"/>
    </row>
    <row r="1119" spans="1:11">
      <c r="A1119" s="225"/>
      <c r="B1119" s="225"/>
      <c r="C1119" s="225"/>
      <c r="D1119" s="225"/>
      <c r="E1119" s="225"/>
      <c r="F1119" s="225"/>
      <c r="G1119" s="225"/>
      <c r="H1119" s="225"/>
      <c r="I1119" s="225"/>
      <c r="J1119" s="225"/>
      <c r="K1119" s="225"/>
    </row>
    <row r="1120" spans="1:11">
      <c r="A1120" s="225"/>
      <c r="B1120" s="225"/>
      <c r="C1120" s="225"/>
      <c r="D1120" s="225"/>
      <c r="E1120" s="225"/>
      <c r="F1120" s="225"/>
      <c r="G1120" s="225"/>
      <c r="H1120" s="225"/>
      <c r="I1120" s="225"/>
      <c r="J1120" s="225"/>
      <c r="K1120" s="225"/>
    </row>
    <row r="1121" spans="1:11">
      <c r="A1121" s="225"/>
      <c r="B1121" s="225"/>
      <c r="C1121" s="225"/>
      <c r="D1121" s="225"/>
      <c r="E1121" s="225"/>
      <c r="F1121" s="225"/>
      <c r="G1121" s="225"/>
      <c r="H1121" s="225"/>
      <c r="I1121" s="225"/>
      <c r="J1121" s="225"/>
      <c r="K1121" s="225"/>
    </row>
    <row r="1122" spans="1:11">
      <c r="A1122" s="225"/>
      <c r="B1122" s="225"/>
      <c r="C1122" s="225"/>
      <c r="D1122" s="225"/>
      <c r="E1122" s="225"/>
      <c r="F1122" s="225"/>
      <c r="G1122" s="225"/>
      <c r="H1122" s="225"/>
      <c r="I1122" s="225"/>
      <c r="J1122" s="225"/>
      <c r="K1122" s="225"/>
    </row>
    <row r="1123" spans="1:11">
      <c r="A1123" s="225"/>
      <c r="B1123" s="225"/>
      <c r="C1123" s="225"/>
      <c r="D1123" s="225"/>
      <c r="E1123" s="225"/>
      <c r="F1123" s="225"/>
      <c r="G1123" s="225"/>
      <c r="H1123" s="225"/>
      <c r="I1123" s="225"/>
      <c r="J1123" s="225"/>
      <c r="K1123" s="225"/>
    </row>
    <row r="1124" spans="1:11">
      <c r="A1124" s="225"/>
      <c r="B1124" s="225"/>
      <c r="C1124" s="225"/>
      <c r="D1124" s="225"/>
      <c r="E1124" s="225"/>
      <c r="F1124" s="225"/>
      <c r="G1124" s="225"/>
      <c r="H1124" s="225"/>
      <c r="I1124" s="225"/>
      <c r="J1124" s="225"/>
      <c r="K1124" s="225"/>
    </row>
    <row r="1125" spans="1:11">
      <c r="A1125" s="225"/>
      <c r="B1125" s="225"/>
      <c r="C1125" s="225"/>
      <c r="D1125" s="225"/>
      <c r="E1125" s="225"/>
      <c r="F1125" s="225"/>
      <c r="G1125" s="225"/>
      <c r="H1125" s="225"/>
      <c r="I1125" s="225"/>
      <c r="J1125" s="225"/>
      <c r="K1125" s="225"/>
    </row>
    <row r="1126" spans="1:11">
      <c r="A1126" s="225"/>
      <c r="B1126" s="225"/>
      <c r="C1126" s="225"/>
      <c r="D1126" s="225"/>
      <c r="E1126" s="225"/>
      <c r="F1126" s="225"/>
      <c r="G1126" s="225"/>
      <c r="H1126" s="225"/>
      <c r="I1126" s="225"/>
      <c r="J1126" s="225"/>
      <c r="K1126" s="225"/>
    </row>
    <row r="1127" spans="1:11">
      <c r="A1127" s="225"/>
      <c r="B1127" s="225"/>
      <c r="C1127" s="225"/>
      <c r="D1127" s="225"/>
      <c r="E1127" s="225"/>
      <c r="F1127" s="225"/>
      <c r="G1127" s="225"/>
      <c r="H1127" s="225"/>
      <c r="I1127" s="225"/>
      <c r="J1127" s="225"/>
      <c r="K1127" s="225"/>
    </row>
    <row r="1128" spans="1:11">
      <c r="A1128" s="225"/>
      <c r="B1128" s="225"/>
      <c r="C1128" s="225"/>
      <c r="D1128" s="225"/>
      <c r="E1128" s="225"/>
      <c r="F1128" s="225"/>
      <c r="G1128" s="225"/>
      <c r="H1128" s="225"/>
      <c r="I1128" s="225"/>
      <c r="J1128" s="225"/>
      <c r="K1128" s="225"/>
    </row>
    <row r="1129" spans="1:11">
      <c r="A1129" s="225"/>
      <c r="B1129" s="225"/>
      <c r="C1129" s="225"/>
      <c r="D1129" s="225"/>
      <c r="E1129" s="225"/>
      <c r="F1129" s="225"/>
      <c r="G1129" s="225"/>
      <c r="H1129" s="225"/>
      <c r="I1129" s="225"/>
      <c r="J1129" s="225"/>
      <c r="K1129" s="225"/>
    </row>
    <row r="1130" spans="1:11">
      <c r="A1130" s="225"/>
      <c r="B1130" s="225"/>
      <c r="C1130" s="225"/>
      <c r="D1130" s="225"/>
      <c r="E1130" s="225"/>
      <c r="F1130" s="225"/>
      <c r="G1130" s="225"/>
      <c r="H1130" s="225"/>
      <c r="I1130" s="225"/>
      <c r="J1130" s="225"/>
      <c r="K1130" s="225"/>
    </row>
    <row r="1131" spans="1:11">
      <c r="A1131" s="225"/>
      <c r="B1131" s="225"/>
      <c r="C1131" s="225"/>
      <c r="D1131" s="225"/>
      <c r="E1131" s="225"/>
      <c r="F1131" s="225"/>
      <c r="G1131" s="225"/>
      <c r="H1131" s="225"/>
      <c r="I1131" s="225"/>
      <c r="J1131" s="225"/>
      <c r="K1131" s="225"/>
    </row>
    <row r="1132" spans="1:11">
      <c r="A1132" s="225"/>
      <c r="B1132" s="225"/>
      <c r="C1132" s="225"/>
      <c r="D1132" s="225"/>
      <c r="E1132" s="225"/>
      <c r="F1132" s="225"/>
      <c r="G1132" s="225"/>
      <c r="H1132" s="225"/>
      <c r="I1132" s="225"/>
      <c r="J1132" s="225"/>
      <c r="K1132" s="225"/>
    </row>
    <row r="1133" spans="1:11">
      <c r="A1133" s="225"/>
      <c r="B1133" s="225"/>
      <c r="C1133" s="225"/>
      <c r="D1133" s="225"/>
      <c r="E1133" s="225"/>
      <c r="F1133" s="225"/>
      <c r="G1133" s="225"/>
      <c r="H1133" s="225"/>
      <c r="I1133" s="225"/>
      <c r="J1133" s="225"/>
      <c r="K1133" s="225"/>
    </row>
    <row r="1134" spans="1:11">
      <c r="A1134" s="225"/>
      <c r="B1134" s="225"/>
      <c r="C1134" s="225"/>
      <c r="D1134" s="225"/>
      <c r="E1134" s="225"/>
      <c r="F1134" s="225"/>
      <c r="G1134" s="225"/>
      <c r="H1134" s="225"/>
      <c r="I1134" s="225"/>
      <c r="J1134" s="225"/>
      <c r="K1134" s="225"/>
    </row>
    <row r="1135" spans="1:11">
      <c r="A1135" s="225"/>
      <c r="B1135" s="225"/>
      <c r="C1135" s="225"/>
      <c r="D1135" s="225"/>
      <c r="E1135" s="225"/>
      <c r="F1135" s="225"/>
      <c r="G1135" s="225"/>
      <c r="H1135" s="225"/>
      <c r="I1135" s="225"/>
      <c r="J1135" s="225"/>
      <c r="K1135" s="225"/>
    </row>
    <row r="1136" spans="1:11">
      <c r="A1136" s="225"/>
      <c r="B1136" s="225"/>
      <c r="C1136" s="225"/>
      <c r="D1136" s="225"/>
      <c r="E1136" s="225"/>
      <c r="F1136" s="225"/>
      <c r="G1136" s="225"/>
      <c r="H1136" s="225"/>
      <c r="I1136" s="225"/>
      <c r="J1136" s="225"/>
      <c r="K1136" s="225"/>
    </row>
    <row r="1137" spans="1:11">
      <c r="A1137" s="225"/>
      <c r="B1137" s="225"/>
      <c r="C1137" s="225"/>
      <c r="D1137" s="225"/>
      <c r="E1137" s="225"/>
      <c r="F1137" s="225"/>
      <c r="G1137" s="225"/>
      <c r="H1137" s="225"/>
      <c r="I1137" s="225"/>
      <c r="J1137" s="225"/>
      <c r="K1137" s="225"/>
    </row>
    <row r="1138" spans="1:11">
      <c r="A1138" s="225"/>
      <c r="B1138" s="225"/>
      <c r="C1138" s="225"/>
      <c r="D1138" s="225"/>
      <c r="E1138" s="225"/>
      <c r="F1138" s="225"/>
      <c r="G1138" s="225"/>
      <c r="H1138" s="225"/>
      <c r="I1138" s="225"/>
      <c r="J1138" s="225"/>
      <c r="K1138" s="225"/>
    </row>
    <row r="1139" spans="1:11">
      <c r="A1139" s="225"/>
      <c r="B1139" s="225"/>
      <c r="C1139" s="225"/>
      <c r="D1139" s="225"/>
      <c r="E1139" s="225"/>
      <c r="F1139" s="225"/>
      <c r="G1139" s="225"/>
      <c r="H1139" s="225"/>
      <c r="I1139" s="225"/>
      <c r="J1139" s="225"/>
      <c r="K1139" s="225"/>
    </row>
    <row r="1140" spans="1:11">
      <c r="A1140" s="225"/>
      <c r="B1140" s="225"/>
      <c r="C1140" s="225"/>
      <c r="D1140" s="225"/>
      <c r="E1140" s="225"/>
      <c r="F1140" s="225"/>
      <c r="G1140" s="225"/>
      <c r="H1140" s="225"/>
      <c r="I1140" s="225"/>
      <c r="J1140" s="225"/>
      <c r="K1140" s="225"/>
    </row>
    <row r="1141" spans="1:11">
      <c r="A1141" s="225"/>
      <c r="B1141" s="225"/>
      <c r="C1141" s="225"/>
      <c r="D1141" s="225"/>
      <c r="E1141" s="225"/>
      <c r="F1141" s="225"/>
      <c r="G1141" s="225"/>
      <c r="H1141" s="225"/>
      <c r="I1141" s="225"/>
      <c r="J1141" s="225"/>
      <c r="K1141" s="225"/>
    </row>
    <row r="1142" spans="1:11">
      <c r="A1142" s="225"/>
      <c r="B1142" s="225"/>
      <c r="C1142" s="225"/>
      <c r="D1142" s="225"/>
      <c r="E1142" s="225"/>
      <c r="F1142" s="225"/>
      <c r="G1142" s="225"/>
      <c r="H1142" s="225"/>
      <c r="I1142" s="225"/>
      <c r="J1142" s="225"/>
      <c r="K1142" s="225"/>
    </row>
    <row r="1143" spans="1:11">
      <c r="A1143" s="225"/>
      <c r="B1143" s="225"/>
      <c r="C1143" s="225"/>
      <c r="D1143" s="225"/>
      <c r="E1143" s="225"/>
      <c r="F1143" s="225"/>
      <c r="G1143" s="225"/>
      <c r="H1143" s="225"/>
      <c r="I1143" s="225"/>
      <c r="J1143" s="225"/>
      <c r="K1143" s="225"/>
    </row>
    <row r="1144" spans="1:11">
      <c r="A1144" s="225"/>
      <c r="B1144" s="225"/>
      <c r="C1144" s="225"/>
      <c r="D1144" s="225"/>
      <c r="E1144" s="225"/>
      <c r="F1144" s="225"/>
      <c r="G1144" s="225"/>
      <c r="H1144" s="225"/>
      <c r="I1144" s="225"/>
      <c r="J1144" s="225"/>
      <c r="K1144" s="225"/>
    </row>
    <row r="1145" spans="1:11">
      <c r="A1145" s="225"/>
      <c r="B1145" s="225"/>
      <c r="C1145" s="225"/>
      <c r="D1145" s="225"/>
      <c r="E1145" s="225"/>
      <c r="F1145" s="225"/>
      <c r="G1145" s="225"/>
      <c r="H1145" s="225"/>
      <c r="I1145" s="225"/>
      <c r="J1145" s="225"/>
      <c r="K1145" s="225"/>
    </row>
    <row r="1146" spans="1:11">
      <c r="A1146" s="225"/>
      <c r="B1146" s="225"/>
      <c r="C1146" s="225"/>
      <c r="D1146" s="225"/>
      <c r="E1146" s="225"/>
      <c r="F1146" s="225"/>
      <c r="G1146" s="225"/>
      <c r="H1146" s="225"/>
      <c r="I1146" s="225"/>
      <c r="J1146" s="225"/>
      <c r="K1146" s="225"/>
    </row>
    <row r="1147" spans="1:11">
      <c r="A1147" s="225"/>
      <c r="B1147" s="225"/>
      <c r="C1147" s="225"/>
      <c r="D1147" s="225"/>
      <c r="E1147" s="225"/>
      <c r="F1147" s="225"/>
      <c r="G1147" s="225"/>
      <c r="H1147" s="225"/>
      <c r="I1147" s="225"/>
      <c r="J1147" s="225"/>
      <c r="K1147" s="225"/>
    </row>
    <row r="1148" spans="1:11">
      <c r="A1148" s="225"/>
      <c r="B1148" s="225"/>
      <c r="C1148" s="225"/>
      <c r="D1148" s="225"/>
      <c r="E1148" s="225"/>
      <c r="F1148" s="225"/>
      <c r="G1148" s="225"/>
      <c r="H1148" s="225"/>
      <c r="I1148" s="225"/>
      <c r="J1148" s="225"/>
      <c r="K1148" s="225"/>
    </row>
    <row r="1149" spans="1:11">
      <c r="A1149" s="225"/>
      <c r="B1149" s="225"/>
      <c r="C1149" s="225"/>
      <c r="D1149" s="225"/>
      <c r="E1149" s="225"/>
      <c r="F1149" s="225"/>
      <c r="G1149" s="225"/>
      <c r="H1149" s="225"/>
      <c r="I1149" s="225"/>
      <c r="J1149" s="225"/>
      <c r="K1149" s="225"/>
    </row>
    <row r="1150" spans="1:11">
      <c r="A1150" s="225"/>
      <c r="B1150" s="225"/>
      <c r="C1150" s="225"/>
      <c r="D1150" s="225"/>
      <c r="E1150" s="225"/>
      <c r="F1150" s="225"/>
      <c r="G1150" s="225"/>
      <c r="H1150" s="225"/>
      <c r="I1150" s="225"/>
      <c r="J1150" s="225"/>
      <c r="K1150" s="225"/>
    </row>
    <row r="1151" spans="1:11">
      <c r="A1151" s="225"/>
      <c r="B1151" s="225"/>
      <c r="C1151" s="225"/>
      <c r="D1151" s="225"/>
      <c r="E1151" s="225"/>
      <c r="F1151" s="225"/>
      <c r="G1151" s="225"/>
      <c r="H1151" s="225"/>
      <c r="I1151" s="225"/>
      <c r="J1151" s="225"/>
      <c r="K1151" s="225"/>
    </row>
    <row r="1152" spans="1:11">
      <c r="A1152" s="225"/>
      <c r="B1152" s="225"/>
      <c r="C1152" s="225"/>
      <c r="D1152" s="225"/>
      <c r="E1152" s="225"/>
      <c r="F1152" s="225"/>
      <c r="G1152" s="225"/>
      <c r="H1152" s="225"/>
      <c r="I1152" s="225"/>
      <c r="J1152" s="225"/>
      <c r="K1152" s="225"/>
    </row>
    <row r="1153" spans="1:11">
      <c r="A1153" s="225"/>
      <c r="B1153" s="225"/>
      <c r="C1153" s="225"/>
      <c r="D1153" s="225"/>
      <c r="E1153" s="225"/>
      <c r="F1153" s="225"/>
      <c r="G1153" s="225"/>
      <c r="H1153" s="225"/>
      <c r="I1153" s="225"/>
      <c r="J1153" s="225"/>
      <c r="K1153" s="225"/>
    </row>
    <row r="1154" spans="1:11">
      <c r="A1154" s="225"/>
      <c r="B1154" s="225"/>
      <c r="C1154" s="225"/>
      <c r="D1154" s="225"/>
      <c r="E1154" s="225"/>
      <c r="F1154" s="225"/>
      <c r="G1154" s="225"/>
      <c r="H1154" s="225"/>
      <c r="I1154" s="225"/>
      <c r="J1154" s="225"/>
      <c r="K1154" s="225"/>
    </row>
    <row r="1155" spans="1:11">
      <c r="A1155" s="225"/>
      <c r="B1155" s="225"/>
      <c r="C1155" s="225"/>
      <c r="D1155" s="225"/>
      <c r="E1155" s="225"/>
      <c r="F1155" s="225"/>
      <c r="G1155" s="225"/>
      <c r="H1155" s="225"/>
      <c r="I1155" s="225"/>
      <c r="J1155" s="225"/>
      <c r="K1155" s="225"/>
    </row>
    <row r="1156" spans="1:11">
      <c r="A1156" s="225"/>
      <c r="B1156" s="225"/>
      <c r="C1156" s="225"/>
      <c r="D1156" s="225"/>
      <c r="E1156" s="225"/>
      <c r="F1156" s="225"/>
      <c r="G1156" s="225"/>
      <c r="H1156" s="225"/>
      <c r="I1156" s="225"/>
      <c r="J1156" s="225"/>
      <c r="K1156" s="225"/>
    </row>
    <row r="1157" spans="1:11">
      <c r="A1157" s="225"/>
      <c r="B1157" s="225"/>
      <c r="C1157" s="225"/>
      <c r="D1157" s="225"/>
      <c r="E1157" s="225"/>
      <c r="F1157" s="225"/>
      <c r="G1157" s="225"/>
      <c r="H1157" s="225"/>
      <c r="I1157" s="225"/>
      <c r="J1157" s="225"/>
      <c r="K1157" s="225"/>
    </row>
    <row r="1158" spans="1:11">
      <c r="A1158" s="225"/>
      <c r="B1158" s="225"/>
      <c r="C1158" s="225"/>
      <c r="D1158" s="225"/>
      <c r="E1158" s="225"/>
      <c r="F1158" s="225"/>
      <c r="G1158" s="225"/>
      <c r="H1158" s="225"/>
      <c r="I1158" s="225"/>
      <c r="J1158" s="225"/>
      <c r="K1158" s="225"/>
    </row>
    <row r="1159" spans="1:11">
      <c r="A1159" s="225"/>
      <c r="B1159" s="225"/>
      <c r="C1159" s="225"/>
      <c r="D1159" s="225"/>
      <c r="E1159" s="225"/>
      <c r="F1159" s="225"/>
      <c r="G1159" s="225"/>
      <c r="H1159" s="225"/>
      <c r="I1159" s="225"/>
      <c r="J1159" s="225"/>
      <c r="K1159" s="225"/>
    </row>
    <row r="1160" spans="1:11">
      <c r="A1160" s="225"/>
      <c r="B1160" s="225"/>
      <c r="C1160" s="225"/>
      <c r="D1160" s="225"/>
      <c r="E1160" s="225"/>
      <c r="F1160" s="225"/>
      <c r="G1160" s="225"/>
      <c r="H1160" s="225"/>
      <c r="I1160" s="225"/>
      <c r="J1160" s="225"/>
      <c r="K1160" s="225"/>
    </row>
    <row r="1161" spans="1:11">
      <c r="A1161" s="225"/>
      <c r="B1161" s="225"/>
      <c r="C1161" s="225"/>
      <c r="D1161" s="225"/>
      <c r="E1161" s="225"/>
      <c r="F1161" s="225"/>
      <c r="G1161" s="225"/>
      <c r="H1161" s="225"/>
      <c r="I1161" s="225"/>
      <c r="J1161" s="225"/>
      <c r="K1161" s="225"/>
    </row>
    <row r="1162" spans="1:11">
      <c r="A1162" s="225"/>
      <c r="B1162" s="225"/>
      <c r="C1162" s="225"/>
      <c r="D1162" s="225"/>
      <c r="E1162" s="225"/>
      <c r="F1162" s="225"/>
      <c r="G1162" s="225"/>
      <c r="H1162" s="225"/>
      <c r="I1162" s="225"/>
      <c r="J1162" s="225"/>
      <c r="K1162" s="225"/>
    </row>
    <row r="1163" spans="1:11">
      <c r="A1163" s="225"/>
      <c r="B1163" s="225"/>
      <c r="C1163" s="225"/>
      <c r="D1163" s="225"/>
      <c r="E1163" s="225"/>
      <c r="F1163" s="225"/>
      <c r="G1163" s="225"/>
      <c r="H1163" s="225"/>
      <c r="I1163" s="225"/>
      <c r="J1163" s="225"/>
      <c r="K1163" s="225"/>
    </row>
    <row r="1164" spans="1:11">
      <c r="A1164" s="225"/>
      <c r="B1164" s="225"/>
      <c r="C1164" s="225"/>
      <c r="D1164" s="225"/>
      <c r="E1164" s="225"/>
      <c r="F1164" s="225"/>
      <c r="G1164" s="225"/>
      <c r="H1164" s="225"/>
      <c r="I1164" s="225"/>
      <c r="J1164" s="225"/>
      <c r="K1164" s="225"/>
    </row>
    <row r="1165" spans="1:11">
      <c r="A1165" s="225"/>
      <c r="B1165" s="225"/>
      <c r="C1165" s="225"/>
      <c r="D1165" s="225"/>
      <c r="E1165" s="225"/>
      <c r="F1165" s="225"/>
      <c r="G1165" s="225"/>
      <c r="H1165" s="225"/>
      <c r="I1165" s="225"/>
      <c r="J1165" s="225"/>
      <c r="K1165" s="225"/>
    </row>
    <row r="1166" spans="1:11">
      <c r="A1166" s="225"/>
      <c r="B1166" s="225"/>
      <c r="C1166" s="225"/>
      <c r="D1166" s="225"/>
      <c r="E1166" s="225"/>
      <c r="F1166" s="225"/>
      <c r="G1166" s="225"/>
      <c r="H1166" s="225"/>
      <c r="I1166" s="225"/>
      <c r="J1166" s="225"/>
      <c r="K1166" s="225"/>
    </row>
    <row r="1167" spans="1:11">
      <c r="A1167" s="225"/>
      <c r="B1167" s="225"/>
      <c r="C1167" s="225"/>
      <c r="D1167" s="225"/>
      <c r="E1167" s="225"/>
      <c r="F1167" s="225"/>
      <c r="G1167" s="225"/>
      <c r="H1167" s="225"/>
      <c r="I1167" s="225"/>
      <c r="J1167" s="225"/>
      <c r="K1167" s="225"/>
    </row>
    <row r="1168" spans="1:11">
      <c r="A1168" s="225"/>
      <c r="B1168" s="225"/>
      <c r="C1168" s="225"/>
      <c r="D1168" s="225"/>
      <c r="E1168" s="225"/>
      <c r="F1168" s="225"/>
      <c r="G1168" s="225"/>
      <c r="H1168" s="225"/>
      <c r="I1168" s="225"/>
      <c r="J1168" s="225"/>
      <c r="K1168" s="225"/>
    </row>
    <row r="1169" spans="1:11">
      <c r="A1169" s="225"/>
      <c r="B1169" s="225"/>
      <c r="C1169" s="225"/>
      <c r="D1169" s="225"/>
      <c r="E1169" s="225"/>
      <c r="F1169" s="225"/>
      <c r="G1169" s="225"/>
      <c r="H1169" s="225"/>
      <c r="I1169" s="225"/>
      <c r="J1169" s="225"/>
      <c r="K1169" s="225"/>
    </row>
    <row r="1170" spans="1:11">
      <c r="A1170" s="225"/>
      <c r="B1170" s="225"/>
      <c r="C1170" s="225"/>
      <c r="D1170" s="225"/>
      <c r="E1170" s="225"/>
      <c r="F1170" s="225"/>
      <c r="G1170" s="225"/>
      <c r="H1170" s="225"/>
      <c r="I1170" s="225"/>
      <c r="J1170" s="225"/>
      <c r="K1170" s="225"/>
    </row>
    <row r="1171" spans="1:11">
      <c r="A1171" s="225"/>
      <c r="B1171" s="225"/>
      <c r="C1171" s="225"/>
      <c r="D1171" s="225"/>
      <c r="E1171" s="225"/>
      <c r="F1171" s="225"/>
      <c r="G1171" s="225"/>
      <c r="H1171" s="225"/>
      <c r="I1171" s="225"/>
      <c r="J1171" s="225"/>
      <c r="K1171" s="225"/>
    </row>
    <row r="1172" spans="1:11">
      <c r="A1172" s="225"/>
      <c r="B1172" s="225"/>
      <c r="C1172" s="225"/>
      <c r="D1172" s="225"/>
      <c r="E1172" s="225"/>
      <c r="F1172" s="225"/>
      <c r="G1172" s="225"/>
      <c r="H1172" s="225"/>
      <c r="I1172" s="225"/>
      <c r="J1172" s="225"/>
      <c r="K1172" s="225"/>
    </row>
    <row r="1173" spans="1:11">
      <c r="A1173" s="225"/>
      <c r="B1173" s="225"/>
      <c r="C1173" s="225"/>
      <c r="D1173" s="225"/>
      <c r="E1173" s="225"/>
      <c r="F1173" s="225"/>
      <c r="G1173" s="225"/>
      <c r="H1173" s="225"/>
      <c r="I1173" s="225"/>
      <c r="J1173" s="225"/>
      <c r="K1173" s="225"/>
    </row>
    <row r="1174" spans="1:11">
      <c r="A1174" s="225"/>
      <c r="B1174" s="225"/>
      <c r="C1174" s="225"/>
      <c r="D1174" s="225"/>
      <c r="E1174" s="225"/>
      <c r="F1174" s="225"/>
      <c r="G1174" s="225"/>
      <c r="H1174" s="225"/>
      <c r="I1174" s="225"/>
      <c r="J1174" s="225"/>
      <c r="K1174" s="225"/>
    </row>
    <row r="1175" spans="1:11">
      <c r="A1175" s="225"/>
      <c r="B1175" s="225"/>
      <c r="C1175" s="225"/>
      <c r="D1175" s="225"/>
      <c r="E1175" s="225"/>
      <c r="F1175" s="225"/>
      <c r="G1175" s="225"/>
      <c r="H1175" s="225"/>
      <c r="I1175" s="225"/>
      <c r="J1175" s="225"/>
      <c r="K1175" s="225"/>
    </row>
    <row r="1176" spans="1:11">
      <c r="A1176" s="225"/>
      <c r="B1176" s="225"/>
      <c r="C1176" s="225"/>
      <c r="D1176" s="225"/>
      <c r="E1176" s="225"/>
      <c r="F1176" s="225"/>
      <c r="G1176" s="225"/>
      <c r="H1176" s="225"/>
      <c r="I1176" s="225"/>
      <c r="J1176" s="225"/>
      <c r="K1176" s="225"/>
    </row>
    <row r="1177" spans="1:11">
      <c r="A1177" s="225"/>
      <c r="B1177" s="225"/>
      <c r="C1177" s="225"/>
      <c r="D1177" s="225"/>
      <c r="E1177" s="225"/>
      <c r="F1177" s="225"/>
      <c r="G1177" s="225"/>
      <c r="H1177" s="225"/>
      <c r="I1177" s="225"/>
      <c r="J1177" s="225"/>
      <c r="K1177" s="225"/>
    </row>
    <row r="1178" spans="1:11">
      <c r="A1178" s="225"/>
      <c r="B1178" s="225"/>
      <c r="C1178" s="225"/>
      <c r="D1178" s="225"/>
      <c r="E1178" s="225"/>
      <c r="F1178" s="225"/>
      <c r="G1178" s="225"/>
      <c r="H1178" s="225"/>
      <c r="I1178" s="225"/>
      <c r="J1178" s="225"/>
      <c r="K1178" s="225"/>
    </row>
    <row r="1179" spans="1:11">
      <c r="A1179" s="225"/>
      <c r="B1179" s="225"/>
      <c r="C1179" s="225"/>
      <c r="D1179" s="225"/>
      <c r="E1179" s="225"/>
      <c r="F1179" s="225"/>
      <c r="G1179" s="225"/>
      <c r="H1179" s="225"/>
      <c r="I1179" s="225"/>
      <c r="J1179" s="225"/>
      <c r="K1179" s="225"/>
    </row>
    <row r="1180" spans="1:11">
      <c r="A1180" s="225"/>
      <c r="B1180" s="225"/>
      <c r="C1180" s="225"/>
      <c r="D1180" s="225"/>
      <c r="E1180" s="225"/>
      <c r="F1180" s="225"/>
      <c r="G1180" s="225"/>
      <c r="H1180" s="225"/>
      <c r="I1180" s="225"/>
      <c r="J1180" s="225"/>
      <c r="K1180" s="225"/>
    </row>
    <row r="1181" spans="1:11">
      <c r="A1181" s="225"/>
      <c r="B1181" s="225"/>
      <c r="C1181" s="225"/>
      <c r="D1181" s="225"/>
      <c r="E1181" s="225"/>
      <c r="F1181" s="225"/>
      <c r="G1181" s="225"/>
      <c r="H1181" s="225"/>
      <c r="I1181" s="225"/>
      <c r="J1181" s="225"/>
      <c r="K1181" s="225"/>
    </row>
    <row r="1182" spans="1:11">
      <c r="A1182" s="225"/>
      <c r="B1182" s="225"/>
      <c r="C1182" s="225"/>
      <c r="D1182" s="225"/>
      <c r="E1182" s="225"/>
      <c r="F1182" s="225"/>
      <c r="G1182" s="225"/>
      <c r="H1182" s="225"/>
      <c r="I1182" s="225"/>
      <c r="J1182" s="225"/>
      <c r="K1182" s="225"/>
    </row>
    <row r="1183" spans="1:11">
      <c r="A1183" s="225"/>
      <c r="B1183" s="225"/>
      <c r="C1183" s="225"/>
      <c r="D1183" s="225"/>
      <c r="E1183" s="225"/>
      <c r="F1183" s="225"/>
      <c r="G1183" s="225"/>
      <c r="H1183" s="225"/>
      <c r="I1183" s="225"/>
      <c r="J1183" s="225"/>
      <c r="K1183" s="225"/>
    </row>
    <row r="1184" spans="1:11">
      <c r="A1184" s="225"/>
      <c r="B1184" s="225"/>
      <c r="C1184" s="225"/>
      <c r="D1184" s="225"/>
      <c r="E1184" s="225"/>
      <c r="F1184" s="225"/>
      <c r="G1184" s="225"/>
      <c r="H1184" s="225"/>
      <c r="I1184" s="225"/>
      <c r="J1184" s="225"/>
      <c r="K1184" s="225"/>
    </row>
    <row r="1185" spans="1:11">
      <c r="A1185" s="225"/>
      <c r="B1185" s="225"/>
      <c r="C1185" s="225"/>
      <c r="D1185" s="225"/>
      <c r="E1185" s="225"/>
      <c r="F1185" s="225"/>
      <c r="G1185" s="225"/>
      <c r="H1185" s="225"/>
      <c r="I1185" s="225"/>
      <c r="J1185" s="225"/>
      <c r="K1185" s="225"/>
    </row>
    <row r="1186" spans="1:11">
      <c r="A1186" s="225"/>
      <c r="B1186" s="225"/>
      <c r="C1186" s="225"/>
      <c r="D1186" s="225"/>
      <c r="E1186" s="225"/>
      <c r="F1186" s="225"/>
      <c r="G1186" s="225"/>
      <c r="H1186" s="225"/>
      <c r="I1186" s="225"/>
      <c r="J1186" s="225"/>
      <c r="K1186" s="225"/>
    </row>
    <row r="1187" spans="1:11">
      <c r="A1187" s="225"/>
      <c r="B1187" s="225"/>
      <c r="C1187" s="225"/>
      <c r="D1187" s="225"/>
      <c r="E1187" s="225"/>
      <c r="F1187" s="225"/>
      <c r="G1187" s="225"/>
      <c r="H1187" s="225"/>
      <c r="I1187" s="225"/>
      <c r="J1187" s="225"/>
      <c r="K1187" s="225"/>
    </row>
    <row r="1188" spans="1:11">
      <c r="A1188" s="225"/>
      <c r="B1188" s="225"/>
      <c r="C1188" s="225"/>
      <c r="D1188" s="225"/>
      <c r="E1188" s="225"/>
      <c r="F1188" s="225"/>
      <c r="G1188" s="225"/>
      <c r="H1188" s="225"/>
      <c r="I1188" s="225"/>
      <c r="J1188" s="225"/>
      <c r="K1188" s="225"/>
    </row>
    <row r="1189" spans="1:11">
      <c r="A1189" s="225"/>
      <c r="B1189" s="225"/>
      <c r="C1189" s="225"/>
      <c r="D1189" s="225"/>
      <c r="E1189" s="225"/>
      <c r="F1189" s="225"/>
      <c r="G1189" s="225"/>
      <c r="H1189" s="225"/>
      <c r="I1189" s="225"/>
      <c r="J1189" s="225"/>
      <c r="K1189" s="225"/>
    </row>
    <row r="1190" spans="1:11">
      <c r="A1190" s="225"/>
      <c r="B1190" s="225"/>
      <c r="C1190" s="225"/>
      <c r="D1190" s="225"/>
      <c r="E1190" s="225"/>
      <c r="F1190" s="225"/>
      <c r="G1190" s="225"/>
      <c r="H1190" s="225"/>
      <c r="I1190" s="225"/>
      <c r="J1190" s="225"/>
      <c r="K1190" s="225"/>
    </row>
    <row r="1191" spans="1:11">
      <c r="A1191" s="225"/>
      <c r="B1191" s="225"/>
      <c r="C1191" s="225"/>
      <c r="D1191" s="225"/>
      <c r="E1191" s="225"/>
      <c r="F1191" s="225"/>
      <c r="G1191" s="225"/>
      <c r="H1191" s="225"/>
      <c r="I1191" s="225"/>
      <c r="J1191" s="225"/>
      <c r="K1191" s="225"/>
    </row>
    <row r="1192" spans="1:11">
      <c r="A1192" s="225"/>
      <c r="B1192" s="225"/>
      <c r="C1192" s="225"/>
      <c r="D1192" s="225"/>
      <c r="E1192" s="225"/>
      <c r="F1192" s="225"/>
      <c r="G1192" s="225"/>
      <c r="H1192" s="225"/>
      <c r="I1192" s="225"/>
      <c r="J1192" s="225"/>
      <c r="K1192" s="225"/>
    </row>
    <row r="1193" spans="1:11">
      <c r="A1193" s="225"/>
      <c r="B1193" s="225"/>
      <c r="C1193" s="225"/>
      <c r="D1193" s="225"/>
      <c r="E1193" s="225"/>
      <c r="F1193" s="225"/>
      <c r="G1193" s="225"/>
      <c r="H1193" s="225"/>
      <c r="I1193" s="225"/>
      <c r="J1193" s="225"/>
      <c r="K1193" s="225"/>
    </row>
    <row r="1194" spans="1:11">
      <c r="A1194" s="225"/>
      <c r="B1194" s="225"/>
      <c r="C1194" s="225"/>
      <c r="D1194" s="225"/>
      <c r="E1194" s="225"/>
      <c r="F1194" s="225"/>
      <c r="G1194" s="225"/>
      <c r="H1194" s="225"/>
      <c r="I1194" s="225"/>
      <c r="J1194" s="225"/>
      <c r="K1194" s="225"/>
    </row>
    <row r="1195" spans="1:11">
      <c r="A1195" s="225"/>
      <c r="B1195" s="225"/>
      <c r="C1195" s="225"/>
      <c r="D1195" s="225"/>
      <c r="E1195" s="225"/>
      <c r="F1195" s="225"/>
      <c r="G1195" s="225"/>
      <c r="H1195" s="225"/>
      <c r="I1195" s="225"/>
      <c r="J1195" s="225"/>
      <c r="K1195" s="225"/>
    </row>
    <row r="1196" spans="1:11">
      <c r="A1196" s="225"/>
      <c r="B1196" s="225"/>
      <c r="C1196" s="225"/>
      <c r="D1196" s="225"/>
      <c r="E1196" s="225"/>
      <c r="F1196" s="225"/>
      <c r="G1196" s="225"/>
      <c r="H1196" s="225"/>
      <c r="I1196" s="225"/>
      <c r="J1196" s="225"/>
      <c r="K1196" s="225"/>
    </row>
    <row r="1197" spans="1:11">
      <c r="A1197" s="225"/>
      <c r="B1197" s="225"/>
      <c r="C1197" s="225"/>
      <c r="D1197" s="225"/>
      <c r="E1197" s="225"/>
      <c r="F1197" s="225"/>
      <c r="G1197" s="225"/>
      <c r="H1197" s="225"/>
      <c r="I1197" s="225"/>
      <c r="J1197" s="225"/>
      <c r="K1197" s="225"/>
    </row>
    <row r="1198" spans="1:11">
      <c r="A1198" s="225"/>
      <c r="B1198" s="225"/>
      <c r="C1198" s="225"/>
      <c r="D1198" s="225"/>
      <c r="E1198" s="225"/>
      <c r="F1198" s="225"/>
      <c r="G1198" s="225"/>
      <c r="H1198" s="225"/>
      <c r="I1198" s="225"/>
      <c r="J1198" s="225"/>
      <c r="K1198" s="225"/>
    </row>
    <row r="1199" spans="1:11">
      <c r="A1199" s="225"/>
      <c r="B1199" s="225"/>
      <c r="C1199" s="225"/>
      <c r="D1199" s="225"/>
      <c r="E1199" s="225"/>
      <c r="F1199" s="225"/>
      <c r="G1199" s="225"/>
      <c r="H1199" s="225"/>
      <c r="I1199" s="225"/>
      <c r="J1199" s="225"/>
      <c r="K1199" s="225"/>
    </row>
    <row r="1200" spans="1:11">
      <c r="A1200" s="225"/>
      <c r="B1200" s="225"/>
      <c r="C1200" s="225"/>
      <c r="D1200" s="225"/>
      <c r="E1200" s="225"/>
      <c r="F1200" s="225"/>
      <c r="G1200" s="225"/>
      <c r="H1200" s="225"/>
      <c r="I1200" s="225"/>
      <c r="J1200" s="225"/>
      <c r="K1200" s="225"/>
    </row>
    <row r="1201" spans="1:11">
      <c r="A1201" s="225"/>
      <c r="B1201" s="225"/>
      <c r="C1201" s="225"/>
      <c r="D1201" s="225"/>
      <c r="E1201" s="225"/>
      <c r="F1201" s="225"/>
      <c r="G1201" s="225"/>
      <c r="H1201" s="225"/>
      <c r="I1201" s="225"/>
      <c r="J1201" s="225"/>
      <c r="K1201" s="225"/>
    </row>
    <row r="1202" spans="1:11">
      <c r="A1202" s="225"/>
      <c r="B1202" s="225"/>
      <c r="C1202" s="225"/>
      <c r="D1202" s="225"/>
      <c r="E1202" s="225"/>
      <c r="F1202" s="225"/>
      <c r="G1202" s="225"/>
      <c r="H1202" s="225"/>
      <c r="I1202" s="225"/>
      <c r="J1202" s="225"/>
      <c r="K1202" s="225"/>
    </row>
    <row r="1203" spans="1:11">
      <c r="A1203" s="225"/>
      <c r="B1203" s="225"/>
      <c r="C1203" s="225"/>
      <c r="D1203" s="225"/>
      <c r="E1203" s="225"/>
      <c r="F1203" s="225"/>
      <c r="G1203" s="225"/>
      <c r="H1203" s="225"/>
      <c r="I1203" s="225"/>
      <c r="J1203" s="225"/>
      <c r="K1203" s="225"/>
    </row>
    <row r="1204" spans="1:11">
      <c r="A1204" s="225"/>
      <c r="B1204" s="225"/>
      <c r="C1204" s="225"/>
      <c r="D1204" s="225"/>
      <c r="E1204" s="225"/>
      <c r="F1204" s="225"/>
      <c r="G1204" s="225"/>
      <c r="H1204" s="225"/>
      <c r="I1204" s="225"/>
      <c r="J1204" s="225"/>
      <c r="K1204" s="225"/>
    </row>
    <row r="1205" spans="1:11">
      <c r="A1205" s="225"/>
      <c r="B1205" s="225"/>
      <c r="C1205" s="225"/>
      <c r="D1205" s="225"/>
      <c r="E1205" s="225"/>
      <c r="F1205" s="225"/>
      <c r="G1205" s="225"/>
      <c r="H1205" s="225"/>
      <c r="I1205" s="225"/>
      <c r="J1205" s="225"/>
      <c r="K1205" s="225"/>
    </row>
    <row r="1206" spans="1:11">
      <c r="A1206" s="225"/>
      <c r="B1206" s="225"/>
      <c r="C1206" s="225"/>
      <c r="D1206" s="225"/>
      <c r="E1206" s="225"/>
      <c r="F1206" s="225"/>
      <c r="G1206" s="225"/>
      <c r="H1206" s="225"/>
      <c r="I1206" s="225"/>
      <c r="J1206" s="225"/>
      <c r="K1206" s="225"/>
    </row>
    <row r="1207" spans="1:11">
      <c r="A1207" s="225"/>
      <c r="B1207" s="225"/>
      <c r="C1207" s="225"/>
      <c r="D1207" s="225"/>
      <c r="E1207" s="225"/>
      <c r="F1207" s="225"/>
      <c r="G1207" s="225"/>
      <c r="H1207" s="225"/>
      <c r="I1207" s="225"/>
      <c r="J1207" s="225"/>
      <c r="K1207" s="225"/>
    </row>
    <row r="1208" spans="1:11">
      <c r="A1208" s="225"/>
      <c r="B1208" s="225"/>
      <c r="C1208" s="225"/>
      <c r="D1208" s="225"/>
      <c r="E1208" s="225"/>
      <c r="F1208" s="225"/>
      <c r="G1208" s="225"/>
      <c r="H1208" s="225"/>
      <c r="I1208" s="225"/>
      <c r="J1208" s="225"/>
      <c r="K1208" s="225"/>
    </row>
    <row r="1209" spans="1:11">
      <c r="A1209" s="225"/>
      <c r="B1209" s="225"/>
      <c r="C1209" s="225"/>
      <c r="D1209" s="225"/>
      <c r="E1209" s="225"/>
      <c r="F1209" s="225"/>
      <c r="G1209" s="225"/>
      <c r="H1209" s="225"/>
      <c r="I1209" s="225"/>
      <c r="J1209" s="225"/>
      <c r="K1209" s="225"/>
    </row>
    <row r="1210" spans="1:11">
      <c r="A1210" s="225"/>
      <c r="B1210" s="225"/>
      <c r="C1210" s="225"/>
      <c r="D1210" s="225"/>
      <c r="E1210" s="225"/>
      <c r="F1210" s="225"/>
      <c r="G1210" s="225"/>
      <c r="H1210" s="225"/>
      <c r="I1210" s="225"/>
      <c r="J1210" s="225"/>
      <c r="K1210" s="225"/>
    </row>
    <row r="1211" spans="1:11">
      <c r="A1211" s="225"/>
      <c r="B1211" s="225"/>
      <c r="C1211" s="225"/>
      <c r="D1211" s="225"/>
      <c r="E1211" s="225"/>
      <c r="F1211" s="225"/>
      <c r="G1211" s="225"/>
      <c r="H1211" s="225"/>
      <c r="I1211" s="225"/>
      <c r="J1211" s="225"/>
      <c r="K1211" s="225"/>
    </row>
    <row r="1212" spans="1:11">
      <c r="A1212" s="225"/>
      <c r="B1212" s="225"/>
      <c r="C1212" s="225"/>
      <c r="D1212" s="225"/>
      <c r="E1212" s="225"/>
      <c r="F1212" s="225"/>
      <c r="G1212" s="225"/>
      <c r="H1212" s="225"/>
      <c r="I1212" s="225"/>
      <c r="J1212" s="225"/>
      <c r="K1212" s="225"/>
    </row>
    <row r="1213" spans="1:11">
      <c r="A1213" s="225"/>
      <c r="B1213" s="225"/>
      <c r="C1213" s="225"/>
      <c r="D1213" s="225"/>
      <c r="E1213" s="225"/>
      <c r="F1213" s="225"/>
      <c r="G1213" s="225"/>
      <c r="H1213" s="225"/>
      <c r="I1213" s="225"/>
      <c r="J1213" s="225"/>
      <c r="K1213" s="225"/>
    </row>
    <row r="1214" spans="1:11">
      <c r="A1214" s="225"/>
      <c r="B1214" s="225"/>
      <c r="C1214" s="225"/>
      <c r="D1214" s="225"/>
      <c r="E1214" s="225"/>
      <c r="F1214" s="225"/>
      <c r="G1214" s="225"/>
      <c r="H1214" s="225"/>
      <c r="I1214" s="225"/>
      <c r="J1214" s="225"/>
      <c r="K1214" s="225"/>
    </row>
    <row r="1215" spans="1:11">
      <c r="A1215" s="225"/>
      <c r="B1215" s="225"/>
      <c r="C1215" s="225"/>
      <c r="D1215" s="225"/>
      <c r="E1215" s="225"/>
      <c r="F1215" s="225"/>
      <c r="G1215" s="225"/>
      <c r="H1215" s="225"/>
      <c r="I1215" s="225"/>
      <c r="J1215" s="225"/>
      <c r="K1215" s="225"/>
    </row>
    <row r="1216" spans="1:11">
      <c r="A1216" s="225"/>
      <c r="B1216" s="225"/>
      <c r="C1216" s="225"/>
      <c r="D1216" s="225"/>
      <c r="E1216" s="225"/>
      <c r="F1216" s="225"/>
      <c r="G1216" s="225"/>
      <c r="H1216" s="225"/>
      <c r="I1216" s="225"/>
      <c r="J1216" s="225"/>
      <c r="K1216" s="225"/>
    </row>
    <row r="1217" spans="1:11">
      <c r="A1217" s="225"/>
      <c r="B1217" s="225"/>
      <c r="C1217" s="225"/>
      <c r="D1217" s="225"/>
      <c r="E1217" s="225"/>
      <c r="F1217" s="225"/>
      <c r="G1217" s="225"/>
      <c r="H1217" s="225"/>
      <c r="I1217" s="225"/>
      <c r="J1217" s="225"/>
      <c r="K1217" s="225"/>
    </row>
    <row r="1218" spans="1:11">
      <c r="A1218" s="225"/>
      <c r="B1218" s="225"/>
      <c r="C1218" s="225"/>
      <c r="D1218" s="225"/>
      <c r="E1218" s="225"/>
      <c r="F1218" s="225"/>
      <c r="G1218" s="225"/>
      <c r="H1218" s="225"/>
      <c r="I1218" s="225"/>
      <c r="J1218" s="225"/>
      <c r="K1218" s="225"/>
    </row>
    <row r="1219" spans="1:11">
      <c r="A1219" s="225"/>
      <c r="B1219" s="225"/>
      <c r="C1219" s="225"/>
      <c r="D1219" s="225"/>
      <c r="E1219" s="225"/>
      <c r="F1219" s="225"/>
      <c r="G1219" s="225"/>
      <c r="H1219" s="225"/>
      <c r="I1219" s="225"/>
      <c r="J1219" s="225"/>
      <c r="K1219" s="225"/>
    </row>
    <row r="1220" spans="1:11">
      <c r="A1220" s="225"/>
      <c r="B1220" s="225"/>
      <c r="C1220" s="225"/>
      <c r="D1220" s="225"/>
      <c r="E1220" s="225"/>
      <c r="F1220" s="225"/>
      <c r="G1220" s="225"/>
      <c r="H1220" s="225"/>
      <c r="I1220" s="225"/>
      <c r="J1220" s="225"/>
      <c r="K1220" s="225"/>
    </row>
    <row r="1221" spans="1:11">
      <c r="A1221" s="225"/>
      <c r="B1221" s="225"/>
      <c r="C1221" s="225"/>
      <c r="D1221" s="225"/>
      <c r="E1221" s="225"/>
      <c r="F1221" s="225"/>
      <c r="G1221" s="225"/>
      <c r="H1221" s="225"/>
      <c r="I1221" s="225"/>
      <c r="J1221" s="225"/>
      <c r="K1221" s="225"/>
    </row>
    <row r="1222" spans="1:11">
      <c r="A1222" s="225"/>
      <c r="B1222" s="225"/>
      <c r="C1222" s="225"/>
      <c r="D1222" s="225"/>
      <c r="E1222" s="225"/>
      <c r="F1222" s="225"/>
      <c r="G1222" s="225"/>
      <c r="H1222" s="225"/>
      <c r="I1222" s="225"/>
      <c r="J1222" s="225"/>
      <c r="K1222" s="225"/>
    </row>
    <row r="1223" spans="1:11">
      <c r="A1223" s="225"/>
      <c r="B1223" s="225"/>
      <c r="C1223" s="225"/>
      <c r="D1223" s="225"/>
      <c r="E1223" s="225"/>
      <c r="F1223" s="225"/>
      <c r="G1223" s="225"/>
      <c r="H1223" s="225"/>
      <c r="I1223" s="225"/>
      <c r="J1223" s="225"/>
      <c r="K1223" s="225"/>
    </row>
    <row r="1224" spans="1:11">
      <c r="A1224" s="225"/>
      <c r="B1224" s="225"/>
      <c r="C1224" s="225"/>
      <c r="D1224" s="225"/>
      <c r="E1224" s="225"/>
      <c r="F1224" s="225"/>
      <c r="G1224" s="225"/>
      <c r="H1224" s="225"/>
      <c r="I1224" s="225"/>
      <c r="J1224" s="225"/>
      <c r="K1224" s="225"/>
    </row>
    <row r="1225" spans="1:11">
      <c r="A1225" s="225"/>
      <c r="B1225" s="225"/>
      <c r="C1225" s="225"/>
      <c r="D1225" s="225"/>
      <c r="E1225" s="225"/>
      <c r="F1225" s="225"/>
      <c r="G1225" s="225"/>
      <c r="H1225" s="225"/>
      <c r="I1225" s="225"/>
      <c r="J1225" s="225"/>
      <c r="K1225" s="225"/>
    </row>
    <row r="1226" spans="1:11">
      <c r="A1226" s="225"/>
      <c r="B1226" s="225"/>
      <c r="C1226" s="225"/>
      <c r="D1226" s="225"/>
      <c r="E1226" s="225"/>
      <c r="F1226" s="225"/>
      <c r="G1226" s="225"/>
      <c r="H1226" s="225"/>
      <c r="I1226" s="225"/>
      <c r="J1226" s="225"/>
      <c r="K1226" s="225"/>
    </row>
    <row r="1227" spans="1:11">
      <c r="A1227" s="225"/>
      <c r="B1227" s="225"/>
      <c r="C1227" s="225"/>
      <c r="D1227" s="225"/>
      <c r="E1227" s="225"/>
      <c r="F1227" s="225"/>
      <c r="G1227" s="225"/>
      <c r="H1227" s="225"/>
      <c r="I1227" s="225"/>
      <c r="J1227" s="225"/>
      <c r="K1227" s="225"/>
    </row>
    <row r="1228" spans="1:11">
      <c r="A1228" s="225"/>
      <c r="B1228" s="225"/>
      <c r="C1228" s="225"/>
      <c r="D1228" s="225"/>
      <c r="E1228" s="225"/>
      <c r="F1228" s="225"/>
      <c r="G1228" s="225"/>
      <c r="H1228" s="225"/>
      <c r="I1228" s="225"/>
      <c r="J1228" s="225"/>
      <c r="K1228" s="225"/>
    </row>
    <row r="1229" spans="1:11">
      <c r="A1229" s="225"/>
      <c r="B1229" s="225"/>
      <c r="C1229" s="225"/>
      <c r="D1229" s="225"/>
      <c r="E1229" s="225"/>
      <c r="F1229" s="225"/>
      <c r="G1229" s="225"/>
      <c r="H1229" s="225"/>
      <c r="I1229" s="225"/>
      <c r="J1229" s="225"/>
      <c r="K1229" s="225"/>
    </row>
    <row r="1230" spans="1:11">
      <c r="A1230" s="225"/>
      <c r="B1230" s="225"/>
      <c r="C1230" s="225"/>
      <c r="D1230" s="225"/>
      <c r="E1230" s="225"/>
      <c r="F1230" s="225"/>
      <c r="G1230" s="225"/>
      <c r="H1230" s="225"/>
      <c r="I1230" s="225"/>
      <c r="J1230" s="225"/>
      <c r="K1230" s="225"/>
    </row>
    <row r="1231" spans="1:11">
      <c r="A1231" s="225"/>
      <c r="B1231" s="225"/>
      <c r="C1231" s="225"/>
      <c r="D1231" s="225"/>
      <c r="E1231" s="225"/>
      <c r="F1231" s="225"/>
      <c r="G1231" s="225"/>
      <c r="H1231" s="225"/>
      <c r="I1231" s="225"/>
      <c r="J1231" s="225"/>
      <c r="K1231" s="225"/>
    </row>
    <row r="1232" spans="1:11">
      <c r="A1232" s="225"/>
      <c r="B1232" s="225"/>
      <c r="C1232" s="225"/>
      <c r="D1232" s="225"/>
      <c r="E1232" s="225"/>
      <c r="F1232" s="225"/>
      <c r="G1232" s="225"/>
      <c r="H1232" s="225"/>
      <c r="I1232" s="225"/>
      <c r="J1232" s="225"/>
      <c r="K1232" s="225"/>
    </row>
    <row r="1233" spans="1:11">
      <c r="A1233" s="225"/>
      <c r="B1233" s="225"/>
      <c r="C1233" s="225"/>
      <c r="D1233" s="225"/>
      <c r="E1233" s="225"/>
      <c r="F1233" s="225"/>
      <c r="G1233" s="225"/>
      <c r="H1233" s="225"/>
      <c r="I1233" s="225"/>
      <c r="J1233" s="225"/>
      <c r="K1233" s="225"/>
    </row>
    <row r="1234" spans="1:11">
      <c r="A1234" s="225"/>
      <c r="B1234" s="225"/>
      <c r="C1234" s="225"/>
      <c r="D1234" s="225"/>
      <c r="E1234" s="225"/>
      <c r="F1234" s="225"/>
      <c r="G1234" s="225"/>
      <c r="H1234" s="225"/>
      <c r="I1234" s="225"/>
      <c r="J1234" s="225"/>
      <c r="K1234" s="225"/>
    </row>
    <row r="1235" spans="1:11">
      <c r="A1235" s="225"/>
      <c r="B1235" s="225"/>
      <c r="C1235" s="225"/>
      <c r="D1235" s="225"/>
      <c r="E1235" s="225"/>
      <c r="F1235" s="225"/>
      <c r="G1235" s="225"/>
      <c r="H1235" s="225"/>
      <c r="I1235" s="225"/>
      <c r="J1235" s="225"/>
      <c r="K1235" s="225"/>
    </row>
    <row r="1236" spans="1:11">
      <c r="A1236" s="225"/>
      <c r="B1236" s="225"/>
      <c r="C1236" s="225"/>
      <c r="D1236" s="225"/>
      <c r="E1236" s="225"/>
      <c r="F1236" s="225"/>
      <c r="G1236" s="225"/>
      <c r="H1236" s="225"/>
      <c r="I1236" s="225"/>
      <c r="J1236" s="225"/>
      <c r="K1236" s="225"/>
    </row>
    <row r="1237" spans="1:11">
      <c r="A1237" s="225"/>
      <c r="B1237" s="225"/>
      <c r="C1237" s="225"/>
      <c r="D1237" s="225"/>
      <c r="E1237" s="225"/>
      <c r="F1237" s="225"/>
      <c r="G1237" s="225"/>
      <c r="H1237" s="225"/>
      <c r="I1237" s="225"/>
      <c r="J1237" s="225"/>
      <c r="K1237" s="225"/>
    </row>
    <row r="1238" spans="1:11">
      <c r="A1238" s="225"/>
      <c r="B1238" s="225"/>
      <c r="C1238" s="225"/>
      <c r="D1238" s="225"/>
      <c r="E1238" s="225"/>
      <c r="F1238" s="225"/>
      <c r="G1238" s="225"/>
      <c r="H1238" s="225"/>
      <c r="I1238" s="225"/>
      <c r="J1238" s="225"/>
      <c r="K1238" s="225"/>
    </row>
    <row r="1239" spans="1:11">
      <c r="A1239" s="225"/>
      <c r="B1239" s="225"/>
      <c r="C1239" s="225"/>
      <c r="D1239" s="225"/>
      <c r="E1239" s="225"/>
      <c r="F1239" s="225"/>
      <c r="G1239" s="225"/>
      <c r="H1239" s="225"/>
      <c r="I1239" s="225"/>
      <c r="J1239" s="225"/>
      <c r="K1239" s="225"/>
    </row>
    <row r="1240" spans="1:11">
      <c r="A1240" s="225"/>
      <c r="B1240" s="225"/>
      <c r="C1240" s="225"/>
      <c r="D1240" s="225"/>
      <c r="E1240" s="225"/>
      <c r="F1240" s="225"/>
      <c r="G1240" s="225"/>
      <c r="H1240" s="225"/>
      <c r="I1240" s="225"/>
      <c r="J1240" s="225"/>
      <c r="K1240" s="225"/>
    </row>
    <row r="1241" spans="1:11">
      <c r="A1241" s="225"/>
      <c r="B1241" s="225"/>
      <c r="C1241" s="225"/>
      <c r="D1241" s="225"/>
      <c r="E1241" s="225"/>
      <c r="F1241" s="225"/>
      <c r="G1241" s="225"/>
      <c r="H1241" s="225"/>
      <c r="I1241" s="225"/>
      <c r="J1241" s="225"/>
      <c r="K1241" s="225"/>
    </row>
    <row r="1242" spans="1:11">
      <c r="A1242" s="225"/>
      <c r="B1242" s="225"/>
      <c r="C1242" s="225"/>
      <c r="D1242" s="225"/>
      <c r="E1242" s="225"/>
      <c r="F1242" s="225"/>
      <c r="G1242" s="225"/>
      <c r="H1242" s="225"/>
      <c r="I1242" s="225"/>
      <c r="J1242" s="225"/>
      <c r="K1242" s="225"/>
    </row>
    <row r="1243" spans="1:11">
      <c r="A1243" s="225"/>
      <c r="B1243" s="225"/>
      <c r="C1243" s="225"/>
      <c r="D1243" s="225"/>
      <c r="E1243" s="225"/>
      <c r="F1243" s="225"/>
      <c r="G1243" s="225"/>
      <c r="H1243" s="225"/>
      <c r="I1243" s="225"/>
      <c r="J1243" s="225"/>
      <c r="K1243" s="225"/>
    </row>
    <row r="1244" spans="1:11">
      <c r="A1244" s="225"/>
      <c r="B1244" s="225"/>
      <c r="C1244" s="225"/>
      <c r="D1244" s="225"/>
      <c r="E1244" s="225"/>
      <c r="F1244" s="225"/>
      <c r="G1244" s="225"/>
      <c r="H1244" s="225"/>
      <c r="I1244" s="225"/>
      <c r="J1244" s="225"/>
      <c r="K1244" s="225"/>
    </row>
    <row r="1245" spans="1:11">
      <c r="A1245" s="225"/>
      <c r="B1245" s="225"/>
      <c r="C1245" s="225"/>
      <c r="D1245" s="225"/>
      <c r="E1245" s="225"/>
      <c r="F1245" s="225"/>
      <c r="G1245" s="225"/>
      <c r="H1245" s="225"/>
      <c r="I1245" s="225"/>
      <c r="J1245" s="225"/>
      <c r="K1245" s="225"/>
    </row>
    <row r="1246" spans="1:11">
      <c r="A1246" s="225"/>
      <c r="B1246" s="225"/>
      <c r="C1246" s="225"/>
      <c r="D1246" s="225"/>
      <c r="E1246" s="225"/>
      <c r="F1246" s="225"/>
      <c r="G1246" s="225"/>
      <c r="H1246" s="225"/>
      <c r="I1246" s="225"/>
      <c r="J1246" s="225"/>
      <c r="K1246" s="225"/>
    </row>
    <row r="1247" spans="1:11">
      <c r="A1247" s="225"/>
      <c r="B1247" s="225"/>
      <c r="C1247" s="225"/>
      <c r="D1247" s="225"/>
      <c r="E1247" s="225"/>
      <c r="F1247" s="225"/>
      <c r="G1247" s="225"/>
      <c r="H1247" s="225"/>
      <c r="I1247" s="225"/>
      <c r="J1247" s="225"/>
      <c r="K1247" s="225"/>
    </row>
    <row r="1248" spans="1:11">
      <c r="A1248" s="225"/>
      <c r="B1248" s="225"/>
      <c r="C1248" s="225"/>
      <c r="D1248" s="225"/>
      <c r="E1248" s="225"/>
      <c r="F1248" s="225"/>
      <c r="G1248" s="225"/>
      <c r="H1248" s="225"/>
      <c r="I1248" s="225"/>
      <c r="J1248" s="225"/>
      <c r="K1248" s="225"/>
    </row>
    <row r="1249" spans="1:11">
      <c r="A1249" s="225"/>
      <c r="B1249" s="225"/>
      <c r="C1249" s="225"/>
      <c r="D1249" s="225"/>
      <c r="E1249" s="225"/>
      <c r="F1249" s="225"/>
      <c r="G1249" s="225"/>
      <c r="H1249" s="225"/>
      <c r="I1249" s="225"/>
      <c r="J1249" s="225"/>
      <c r="K1249" s="225"/>
    </row>
    <row r="1250" spans="1:11">
      <c r="A1250" s="225"/>
      <c r="B1250" s="225"/>
      <c r="C1250" s="225"/>
      <c r="D1250" s="225"/>
      <c r="E1250" s="225"/>
      <c r="F1250" s="225"/>
      <c r="G1250" s="225"/>
      <c r="H1250" s="225"/>
      <c r="I1250" s="225"/>
      <c r="J1250" s="225"/>
      <c r="K1250" s="225"/>
    </row>
    <row r="1251" spans="1:11">
      <c r="A1251" s="225"/>
      <c r="B1251" s="225"/>
      <c r="C1251" s="225"/>
      <c r="D1251" s="225"/>
      <c r="E1251" s="225"/>
      <c r="F1251" s="225"/>
      <c r="G1251" s="225"/>
      <c r="H1251" s="225"/>
      <c r="I1251" s="225"/>
      <c r="J1251" s="225"/>
      <c r="K1251" s="225"/>
    </row>
    <row r="1252" spans="1:11">
      <c r="A1252" s="225"/>
      <c r="B1252" s="225"/>
      <c r="C1252" s="225"/>
      <c r="D1252" s="225"/>
      <c r="E1252" s="225"/>
      <c r="F1252" s="225"/>
      <c r="G1252" s="225"/>
      <c r="H1252" s="225"/>
      <c r="I1252" s="225"/>
      <c r="J1252" s="225"/>
      <c r="K1252" s="225"/>
    </row>
    <row r="1253" spans="1:11">
      <c r="A1253" s="225"/>
      <c r="B1253" s="225"/>
      <c r="C1253" s="225"/>
      <c r="D1253" s="225"/>
      <c r="E1253" s="225"/>
      <c r="F1253" s="225"/>
      <c r="G1253" s="225"/>
      <c r="H1253" s="225"/>
      <c r="I1253" s="225"/>
      <c r="J1253" s="225"/>
      <c r="K1253" s="225"/>
    </row>
    <row r="1254" spans="1:11">
      <c r="A1254" s="225"/>
      <c r="B1254" s="225"/>
      <c r="C1254" s="225"/>
      <c r="D1254" s="225"/>
      <c r="E1254" s="225"/>
      <c r="F1254" s="225"/>
      <c r="G1254" s="225"/>
      <c r="H1254" s="225"/>
      <c r="I1254" s="225"/>
      <c r="J1254" s="225"/>
      <c r="K1254" s="225"/>
    </row>
    <row r="1255" spans="1:11">
      <c r="A1255" s="225"/>
      <c r="B1255" s="225"/>
      <c r="C1255" s="225"/>
      <c r="D1255" s="225"/>
      <c r="E1255" s="225"/>
      <c r="F1255" s="225"/>
      <c r="G1255" s="225"/>
      <c r="H1255" s="225"/>
      <c r="I1255" s="225"/>
      <c r="J1255" s="225"/>
      <c r="K1255" s="225"/>
    </row>
    <row r="1256" spans="1:11">
      <c r="A1256" s="225"/>
      <c r="B1256" s="225"/>
      <c r="C1256" s="225"/>
      <c r="D1256" s="225"/>
      <c r="E1256" s="225"/>
      <c r="F1256" s="225"/>
      <c r="G1256" s="225"/>
      <c r="H1256" s="225"/>
      <c r="I1256" s="225"/>
      <c r="J1256" s="225"/>
      <c r="K1256" s="225"/>
    </row>
    <row r="1257" spans="1:11">
      <c r="A1257" s="225"/>
      <c r="B1257" s="225"/>
      <c r="C1257" s="225"/>
      <c r="D1257" s="225"/>
      <c r="E1257" s="225"/>
      <c r="F1257" s="225"/>
      <c r="G1257" s="225"/>
      <c r="H1257" s="225"/>
      <c r="I1257" s="225"/>
      <c r="J1257" s="225"/>
      <c r="K1257" s="225"/>
    </row>
    <row r="1258" spans="1:11">
      <c r="A1258" s="225"/>
      <c r="B1258" s="225"/>
      <c r="C1258" s="225"/>
      <c r="D1258" s="225"/>
      <c r="E1258" s="225"/>
      <c r="F1258" s="225"/>
      <c r="G1258" s="225"/>
      <c r="H1258" s="225"/>
      <c r="I1258" s="225"/>
      <c r="J1258" s="225"/>
      <c r="K1258" s="225"/>
    </row>
    <row r="1259" spans="1:11">
      <c r="A1259" s="225"/>
      <c r="B1259" s="225"/>
      <c r="C1259" s="225"/>
      <c r="D1259" s="225"/>
      <c r="E1259" s="225"/>
      <c r="F1259" s="225"/>
      <c r="G1259" s="225"/>
      <c r="H1259" s="225"/>
      <c r="I1259" s="225"/>
      <c r="J1259" s="225"/>
      <c r="K1259" s="225"/>
    </row>
    <row r="1260" spans="1:11">
      <c r="A1260" s="225"/>
      <c r="B1260" s="225"/>
      <c r="C1260" s="225"/>
      <c r="D1260" s="225"/>
      <c r="E1260" s="225"/>
      <c r="F1260" s="225"/>
      <c r="G1260" s="225"/>
      <c r="H1260" s="225"/>
      <c r="I1260" s="225"/>
      <c r="J1260" s="225"/>
      <c r="K1260" s="225"/>
    </row>
    <row r="1261" spans="1:11">
      <c r="A1261" s="225"/>
      <c r="B1261" s="225"/>
      <c r="C1261" s="225"/>
      <c r="D1261" s="225"/>
      <c r="E1261" s="225"/>
      <c r="F1261" s="225"/>
      <c r="G1261" s="225"/>
      <c r="H1261" s="225"/>
      <c r="I1261" s="225"/>
      <c r="J1261" s="225"/>
      <c r="K1261" s="225"/>
    </row>
    <row r="1262" spans="1:11">
      <c r="A1262" s="225"/>
      <c r="B1262" s="225"/>
      <c r="C1262" s="225"/>
      <c r="D1262" s="225"/>
      <c r="E1262" s="225"/>
      <c r="F1262" s="225"/>
      <c r="G1262" s="225"/>
      <c r="H1262" s="225"/>
      <c r="I1262" s="225"/>
      <c r="J1262" s="225"/>
      <c r="K1262" s="225"/>
    </row>
    <row r="1263" spans="1:11">
      <c r="A1263" s="225"/>
      <c r="B1263" s="225"/>
      <c r="C1263" s="225"/>
      <c r="D1263" s="225"/>
      <c r="E1263" s="225"/>
      <c r="F1263" s="225"/>
      <c r="G1263" s="225"/>
      <c r="H1263" s="225"/>
      <c r="I1263" s="225"/>
      <c r="J1263" s="225"/>
      <c r="K1263" s="225"/>
    </row>
    <row r="1264" spans="1:11">
      <c r="A1264" s="225"/>
      <c r="B1264" s="225"/>
      <c r="C1264" s="225"/>
      <c r="D1264" s="225"/>
      <c r="E1264" s="225"/>
      <c r="F1264" s="225"/>
      <c r="G1264" s="225"/>
      <c r="H1264" s="225"/>
      <c r="I1264" s="225"/>
      <c r="J1264" s="225"/>
      <c r="K1264" s="225"/>
    </row>
  </sheetData>
  <sheetProtection algorithmName="SHA-512" hashValue="qSbJD3Vi6qdahirAcbqZ+fRW8iMfzeSD5t7VBCXLGhxoAITVrGvlHMJWCvByImVjRYSFesfwRp+K6g78t8cJew==" saltValue="XjnIRL7tfuWuxJd0eESwaA==" spinCount="100000" sheet="1" objects="1" scenarios="1" selectLockedCells="1"/>
  <mergeCells count="81">
    <mergeCell ref="B3:J4"/>
    <mergeCell ref="C6:J6"/>
    <mergeCell ref="C7:J7"/>
    <mergeCell ref="C10:J10"/>
    <mergeCell ref="C8:J8"/>
    <mergeCell ref="D70:J70"/>
    <mergeCell ref="C64:F64"/>
    <mergeCell ref="C46:F46"/>
    <mergeCell ref="C28:F28"/>
    <mergeCell ref="C55:F55"/>
    <mergeCell ref="I55:J55"/>
    <mergeCell ref="D56:F56"/>
    <mergeCell ref="D58:F58"/>
    <mergeCell ref="D60:F60"/>
    <mergeCell ref="G62:H62"/>
    <mergeCell ref="C50:J50"/>
    <mergeCell ref="C51:J51"/>
    <mergeCell ref="D52:J52"/>
    <mergeCell ref="C54:D54"/>
    <mergeCell ref="C37:F37"/>
    <mergeCell ref="I37:J37"/>
    <mergeCell ref="G44:H44"/>
    <mergeCell ref="C32:J32"/>
    <mergeCell ref="C33:J33"/>
    <mergeCell ref="D34:J34"/>
    <mergeCell ref="C36:D36"/>
    <mergeCell ref="Q147:U148"/>
    <mergeCell ref="D125:F125"/>
    <mergeCell ref="D127:F127"/>
    <mergeCell ref="D129:F129"/>
    <mergeCell ref="G131:H131"/>
    <mergeCell ref="C123:D123"/>
    <mergeCell ref="C124:F124"/>
    <mergeCell ref="I124:J124"/>
    <mergeCell ref="C102:F102"/>
    <mergeCell ref="C106:J106"/>
    <mergeCell ref="C107:J107"/>
    <mergeCell ref="D108:J108"/>
    <mergeCell ref="I112:J112"/>
    <mergeCell ref="C91:D91"/>
    <mergeCell ref="C92:F92"/>
    <mergeCell ref="I92:J92"/>
    <mergeCell ref="D94:F94"/>
    <mergeCell ref="D96:F96"/>
    <mergeCell ref="D98:F98"/>
    <mergeCell ref="D113:F113"/>
    <mergeCell ref="D115:F115"/>
    <mergeCell ref="D117:F117"/>
    <mergeCell ref="G119:H119"/>
    <mergeCell ref="C111:D111"/>
    <mergeCell ref="C112:F112"/>
    <mergeCell ref="G100:H100"/>
    <mergeCell ref="C87:J87"/>
    <mergeCell ref="C88:J88"/>
    <mergeCell ref="D89:J89"/>
    <mergeCell ref="D79:F79"/>
    <mergeCell ref="G81:H81"/>
    <mergeCell ref="C83:F83"/>
    <mergeCell ref="C18:D18"/>
    <mergeCell ref="D77:F77"/>
    <mergeCell ref="C19:F19"/>
    <mergeCell ref="I19:J19"/>
    <mergeCell ref="D20:F20"/>
    <mergeCell ref="D22:F22"/>
    <mergeCell ref="D24:F24"/>
    <mergeCell ref="G26:H26"/>
    <mergeCell ref="C69:J69"/>
    <mergeCell ref="C72:D72"/>
    <mergeCell ref="C73:F73"/>
    <mergeCell ref="I73:J73"/>
    <mergeCell ref="D75:F75"/>
    <mergeCell ref="D38:F38"/>
    <mergeCell ref="D40:F40"/>
    <mergeCell ref="D42:F42"/>
    <mergeCell ref="A12:C12"/>
    <mergeCell ref="M6:T7"/>
    <mergeCell ref="C14:J14"/>
    <mergeCell ref="M14:R16"/>
    <mergeCell ref="C15:J15"/>
    <mergeCell ref="D16:J16"/>
    <mergeCell ref="C9:J9"/>
  </mergeCells>
  <conditionalFormatting sqref="I26">
    <cfRule type="cellIs" dxfId="22" priority="25" operator="greaterThan">
      <formula>1</formula>
    </cfRule>
    <cfRule type="cellIs" dxfId="21" priority="24" operator="lessThan">
      <formula>1</formula>
    </cfRule>
    <cfRule type="containsErrors" dxfId="20" priority="23">
      <formula>ISERROR(I26)</formula>
    </cfRule>
  </conditionalFormatting>
  <conditionalFormatting sqref="I44">
    <cfRule type="containsErrors" dxfId="19" priority="7">
      <formula>ISERROR(I44)</formula>
    </cfRule>
    <cfRule type="cellIs" dxfId="18" priority="8" operator="lessThan">
      <formula>1</formula>
    </cfRule>
    <cfRule type="cellIs" dxfId="17" priority="9" operator="greaterThan">
      <formula>1</formula>
    </cfRule>
  </conditionalFormatting>
  <conditionalFormatting sqref="I62">
    <cfRule type="containsErrors" dxfId="16" priority="4">
      <formula>ISERROR(I62)</formula>
    </cfRule>
    <cfRule type="cellIs" dxfId="15" priority="5" operator="lessThan">
      <formula>1</formula>
    </cfRule>
    <cfRule type="cellIs" dxfId="14" priority="6" operator="greaterThan">
      <formula>1</formula>
    </cfRule>
  </conditionalFormatting>
  <conditionalFormatting sqref="I81">
    <cfRule type="containsErrors" dxfId="13" priority="20">
      <formula>ISERROR(I81)</formula>
    </cfRule>
    <cfRule type="cellIs" dxfId="12" priority="21" operator="lessThan">
      <formula>1</formula>
    </cfRule>
    <cfRule type="cellIs" dxfId="11" priority="22" operator="greaterThan">
      <formula>1</formula>
    </cfRule>
  </conditionalFormatting>
  <conditionalFormatting sqref="I100">
    <cfRule type="cellIs" dxfId="10" priority="15" operator="lessThan">
      <formula>1</formula>
    </cfRule>
    <cfRule type="containsErrors" dxfId="9" priority="14">
      <formula>ISERROR(I100)</formula>
    </cfRule>
    <cfRule type="cellIs" dxfId="8" priority="16" operator="greaterThan">
      <formula>1</formula>
    </cfRule>
  </conditionalFormatting>
  <conditionalFormatting sqref="I119">
    <cfRule type="cellIs" dxfId="7" priority="19" operator="greaterThan">
      <formula>1</formula>
    </cfRule>
    <cfRule type="cellIs" dxfId="6" priority="18" operator="lessThan">
      <formula>1</formula>
    </cfRule>
    <cfRule type="containsErrors" dxfId="5" priority="17">
      <formula>ISERROR(I119)</formula>
    </cfRule>
  </conditionalFormatting>
  <conditionalFormatting sqref="I131">
    <cfRule type="containsErrors" dxfId="4" priority="11">
      <formula>ISERROR(I131)</formula>
    </cfRule>
    <cfRule type="cellIs" dxfId="3" priority="13" operator="greaterThan">
      <formula>1</formula>
    </cfRule>
    <cfRule type="cellIs" dxfId="2" priority="12" operator="lessThan">
      <formula>1</formula>
    </cfRule>
  </conditionalFormatting>
  <dataValidations count="29">
    <dataValidation type="list" allowBlank="1" showInputMessage="1" showErrorMessage="1" sqref="D125:F125 D129:F129 D127:F127" xr:uid="{00000000-0002-0000-0500-000000000000}">
      <formula1>$Q$167:$Q$174</formula1>
    </dataValidation>
    <dataValidation type="list" allowBlank="1" showInputMessage="1" showErrorMessage="1" sqref="D58:F58 D60:F60 D56:F56" xr:uid="{00000000-0002-0000-0500-000001000000}">
      <formula1>$Q$160:$Q$164</formula1>
    </dataValidation>
    <dataValidation type="list" allowBlank="1" showInputMessage="1" showErrorMessage="1" sqref="D117:F117 D115:F115 D113:F113" xr:uid="{00000000-0002-0000-0500-000002000000}">
      <formula1>$Q$184:$Q$189</formula1>
    </dataValidation>
    <dataValidation type="list" allowBlank="1" showInputMessage="1" showErrorMessage="1" sqref="D79:F79 D75:F75 D77:F77" xr:uid="{00000000-0002-0000-0500-000003000000}">
      <formula1>$Q$176:$Q$180</formula1>
    </dataValidation>
    <dataValidation type="list" allowBlank="1" showInputMessage="1" showErrorMessage="1" sqref="D22 D20:F20 D24 D42 D38:F38 D40" xr:uid="{00000000-0002-0000-0500-000004000000}">
      <formula1>$Q$153:$Q$156</formula1>
    </dataValidation>
    <dataValidation type="list" allowBlank="1" showInputMessage="1" showErrorMessage="1" sqref="I129" xr:uid="{00000000-0002-0000-0500-000005000000}">
      <formula1>$Y$192:$Y$196</formula1>
    </dataValidation>
    <dataValidation type="list" allowBlank="1" showInputMessage="1" showErrorMessage="1" sqref="I127" xr:uid="{00000000-0002-0000-0500-000006000000}">
      <formula1>$X$192:$X$196</formula1>
    </dataValidation>
    <dataValidation type="list" allowBlank="1" showInputMessage="1" showErrorMessage="1" sqref="I125" xr:uid="{00000000-0002-0000-0500-000007000000}">
      <formula1>$W$192:$W$196</formula1>
    </dataValidation>
    <dataValidation type="list" allowBlank="1" showInputMessage="1" showErrorMessage="1" sqref="I60" xr:uid="{00000000-0002-0000-0500-000008000000}">
      <formula1>$Y$160:$Y$164</formula1>
    </dataValidation>
    <dataValidation type="list" allowBlank="1" showInputMessage="1" showErrorMessage="1" sqref="I58" xr:uid="{00000000-0002-0000-0500-000009000000}">
      <formula1>$X$160:$X$164</formula1>
    </dataValidation>
    <dataValidation type="list" allowBlank="1" showInputMessage="1" showErrorMessage="1" sqref="I94" xr:uid="{00000000-0002-0000-0500-00000A000000}">
      <formula1>$W$176:$W$180</formula1>
    </dataValidation>
    <dataValidation type="list" allowBlank="1" showInputMessage="1" showErrorMessage="1" sqref="I117" xr:uid="{00000000-0002-0000-0500-00000B000000}">
      <formula1>$Y$184:$Y$188</formula1>
    </dataValidation>
    <dataValidation type="list" allowBlank="1" showInputMessage="1" showErrorMessage="1" sqref="I115" xr:uid="{00000000-0002-0000-0500-00000C000000}">
      <formula1>$X$184:$X$188</formula1>
    </dataValidation>
    <dataValidation type="list" allowBlank="1" showInputMessage="1" showErrorMessage="1" sqref="I113" xr:uid="{00000000-0002-0000-0500-00000D000000}">
      <formula1>$W$184:$W$188</formula1>
    </dataValidation>
    <dataValidation type="list" allowBlank="1" showInputMessage="1" showErrorMessage="1" sqref="I79" xr:uid="{00000000-0002-0000-0500-00000E000000}">
      <formula1>$Y$168:$Y$172</formula1>
    </dataValidation>
    <dataValidation type="list" allowBlank="1" showInputMessage="1" showErrorMessage="1" sqref="I77" xr:uid="{00000000-0002-0000-0500-00000F000000}">
      <formula1>$X$168:$X$172</formula1>
    </dataValidation>
    <dataValidation type="list" allowBlank="1" showInputMessage="1" showErrorMessage="1" sqref="I75" xr:uid="{00000000-0002-0000-0500-000010000000}">
      <formula1>$W$168:$W$172</formula1>
    </dataValidation>
    <dataValidation type="list" allowBlank="1" showInputMessage="1" showErrorMessage="1" sqref="F132 F120" xr:uid="{00000000-0002-0000-0500-000011000000}">
      <formula1>"0%,25%,50%,75%,100%"</formula1>
    </dataValidation>
    <dataValidation type="list" showInputMessage="1" showErrorMessage="1" sqref="I20" xr:uid="{00000000-0002-0000-0500-000012000000}">
      <formula1>$W$145:$W$149</formula1>
    </dataValidation>
    <dataValidation type="list" allowBlank="1" showInputMessage="1" showErrorMessage="1" sqref="U24 I24 U42 U60" xr:uid="{00000000-0002-0000-0500-000013000000}">
      <formula1>$Y$145:$Y$149</formula1>
    </dataValidation>
    <dataValidation type="list" allowBlank="1" showInputMessage="1" showErrorMessage="1" sqref="U22 I22 U40 U58" xr:uid="{00000000-0002-0000-0500-000014000000}">
      <formula1>$X$145:$X$149</formula1>
    </dataValidation>
    <dataValidation type="list" allowBlank="1" showInputMessage="1" showErrorMessage="1" sqref="U20 U56 U38" xr:uid="{00000000-0002-0000-0500-000015000000}">
      <formula1>$W$145:$W$149</formula1>
    </dataValidation>
    <dataValidation type="list" showInputMessage="1" showErrorMessage="1" sqref="I38" xr:uid="{00000000-0002-0000-0500-000016000000}">
      <formula1>$W$153:$W$157</formula1>
    </dataValidation>
    <dataValidation type="list" allowBlank="1" showInputMessage="1" showErrorMessage="1" sqref="I40" xr:uid="{00000000-0002-0000-0500-000017000000}">
      <formula1>$X$153:$X$157</formula1>
    </dataValidation>
    <dataValidation type="list" allowBlank="1" showInputMessage="1" showErrorMessage="1" sqref="I42" xr:uid="{00000000-0002-0000-0500-000018000000}">
      <formula1>$Y$153:$Y$157</formula1>
    </dataValidation>
    <dataValidation type="list" showInputMessage="1" showErrorMessage="1" sqref="I56" xr:uid="{00000000-0002-0000-0500-000019000000}">
      <formula1>$W$160:$W$164</formula1>
    </dataValidation>
    <dataValidation type="list" allowBlank="1" showInputMessage="1" showErrorMessage="1" sqref="I96" xr:uid="{00000000-0002-0000-0500-00001A000000}">
      <formula1>$X$176:$X$180</formula1>
    </dataValidation>
    <dataValidation type="list" allowBlank="1" showInputMessage="1" showErrorMessage="1" sqref="I98" xr:uid="{00000000-0002-0000-0500-00001B000000}">
      <formula1>$Y$176:$Y$180</formula1>
    </dataValidation>
    <dataValidation type="list" allowBlank="1" showInputMessage="1" showErrorMessage="1" sqref="D94:F94 D98:F98 D96:F96" xr:uid="{00000000-0002-0000-0500-00001C000000}">
      <formula1>$Q$160:$Q$165</formula1>
    </dataValidation>
  </dataValidations>
  <printOptions horizontalCentered="1" verticalCentered="1"/>
  <pageMargins left="0.2" right="0.2" top="0.25" bottom="0.25" header="0.05" footer="0.05"/>
  <pageSetup scale="61" orientation="portrait" horizontalDpi="1200" verticalDpi="1200" r:id="rId1"/>
  <rowBreaks count="4" manualBreakCount="4">
    <brk id="11" max="10" man="1"/>
    <brk id="47" max="10" man="1"/>
    <brk id="84" max="10" man="1"/>
    <brk id="104" max="10" man="1"/>
  </rowBreaks>
  <colBreaks count="1" manualBreakCount="1">
    <brk id="11"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1D000000}">
          <x14:formula1>
            <xm:f>'hidden tables'!$I$3:$I$5</xm:f>
          </x14:formula1>
          <xm:sqref>I64 I46 I28 I83 I102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0"/>
  </sheetPr>
  <dimension ref="A1:I90"/>
  <sheetViews>
    <sheetView topLeftCell="A3" zoomScaleNormal="100" zoomScaleSheetLayoutView="100" workbookViewId="0">
      <selection activeCell="D23" sqref="D23"/>
    </sheetView>
  </sheetViews>
  <sheetFormatPr defaultColWidth="10.875" defaultRowHeight="15.95"/>
  <cols>
    <col min="1" max="1" width="4.875" style="230" customWidth="1"/>
    <col min="2" max="2" width="3.375" style="230" customWidth="1"/>
    <col min="3" max="4" width="3" style="230" customWidth="1"/>
    <col min="5" max="5" width="34.375" style="230" customWidth="1"/>
    <col min="6" max="6" width="40" style="230" customWidth="1"/>
    <col min="7" max="8" width="3.5" style="230" customWidth="1"/>
    <col min="9" max="9" width="4" style="230" customWidth="1"/>
    <col min="10" max="16384" width="10.875" style="230"/>
  </cols>
  <sheetData>
    <row r="1" spans="2:9" hidden="1"/>
    <row r="2" spans="2:9" hidden="1"/>
    <row r="3" spans="2:9" ht="39" customHeight="1">
      <c r="C3" s="231" t="s">
        <v>374</v>
      </c>
    </row>
    <row r="4" spans="2:9" ht="96" customHeight="1">
      <c r="C4" s="795" t="s">
        <v>375</v>
      </c>
      <c r="D4" s="795"/>
      <c r="E4" s="795"/>
      <c r="F4" s="795"/>
      <c r="G4" s="795"/>
      <c r="H4" s="795"/>
      <c r="I4" s="535"/>
    </row>
    <row r="5" spans="2:9" ht="12" customHeight="1"/>
    <row r="6" spans="2:9" s="232" customFormat="1" ht="20.25" customHeight="1">
      <c r="C6" s="801" t="s">
        <v>196</v>
      </c>
      <c r="D6" s="801"/>
      <c r="E6" s="801"/>
      <c r="F6" s="801"/>
    </row>
    <row r="7" spans="2:9" ht="39.950000000000003" customHeight="1">
      <c r="C7" s="656" t="s">
        <v>376</v>
      </c>
      <c r="D7" s="799" t="s">
        <v>377</v>
      </c>
      <c r="E7" s="799"/>
      <c r="F7" s="799"/>
      <c r="G7" s="799"/>
      <c r="H7" s="799"/>
    </row>
    <row r="8" spans="2:9" ht="41.25" customHeight="1">
      <c r="C8" s="656" t="s">
        <v>376</v>
      </c>
      <c r="D8" s="799" t="s">
        <v>378</v>
      </c>
      <c r="E8" s="799"/>
      <c r="F8" s="799"/>
      <c r="G8" s="799"/>
      <c r="H8" s="799"/>
    </row>
    <row r="9" spans="2:9" ht="27.95" customHeight="1">
      <c r="C9" s="656" t="s">
        <v>376</v>
      </c>
      <c r="D9" s="799" t="s">
        <v>379</v>
      </c>
      <c r="E9" s="799"/>
      <c r="F9" s="799"/>
      <c r="G9" s="799"/>
      <c r="H9" s="799"/>
    </row>
    <row r="10" spans="2:9" ht="15" customHeight="1" thickBot="1">
      <c r="C10" s="532"/>
      <c r="D10" s="680"/>
      <c r="E10" s="680"/>
      <c r="F10" s="680"/>
      <c r="G10" s="680"/>
    </row>
    <row r="11" spans="2:9" ht="30.95" customHeight="1">
      <c r="B11" s="234"/>
      <c r="C11" s="802" t="s">
        <v>380</v>
      </c>
      <c r="D11" s="802"/>
      <c r="E11" s="802"/>
      <c r="F11" s="802"/>
      <c r="G11" s="802"/>
      <c r="H11" s="235"/>
    </row>
    <row r="12" spans="2:9" ht="8.25" customHeight="1">
      <c r="B12" s="236"/>
      <c r="H12" s="237"/>
    </row>
    <row r="13" spans="2:9" ht="66.95" customHeight="1">
      <c r="B13" s="236"/>
      <c r="C13" s="803" t="s">
        <v>381</v>
      </c>
      <c r="D13" s="803"/>
      <c r="E13" s="803"/>
      <c r="F13" s="803"/>
      <c r="H13" s="237"/>
    </row>
    <row r="14" spans="2:9" ht="9" customHeight="1">
      <c r="B14" s="236"/>
      <c r="H14" s="237"/>
    </row>
    <row r="15" spans="2:9" ht="27.95" customHeight="1">
      <c r="B15" s="236"/>
      <c r="C15" s="798" t="s">
        <v>382</v>
      </c>
      <c r="D15" s="798"/>
      <c r="E15" s="798"/>
      <c r="F15" s="798"/>
      <c r="G15" s="798"/>
      <c r="H15" s="237"/>
    </row>
    <row r="16" spans="2:9" ht="99" customHeight="1">
      <c r="B16" s="236"/>
      <c r="C16" s="803" t="s">
        <v>383</v>
      </c>
      <c r="D16" s="803"/>
      <c r="E16" s="803"/>
      <c r="F16" s="803"/>
      <c r="G16" s="679"/>
      <c r="H16" s="237"/>
    </row>
    <row r="17" spans="2:8" ht="6.95" customHeight="1">
      <c r="B17" s="236"/>
      <c r="H17" s="237"/>
    </row>
    <row r="18" spans="2:8" ht="252.95" customHeight="1">
      <c r="B18" s="236"/>
      <c r="C18" s="797"/>
      <c r="D18" s="797"/>
      <c r="E18" s="797"/>
      <c r="F18" s="797"/>
      <c r="H18" s="237"/>
    </row>
    <row r="19" spans="2:8" ht="9" customHeight="1">
      <c r="B19" s="236"/>
      <c r="C19" s="678"/>
      <c r="D19" s="678"/>
      <c r="E19" s="678"/>
      <c r="F19" s="678"/>
      <c r="H19" s="237"/>
    </row>
    <row r="20" spans="2:8" ht="27" customHeight="1">
      <c r="B20" s="236"/>
      <c r="C20" s="248"/>
      <c r="D20" s="800" t="s">
        <v>384</v>
      </c>
      <c r="E20" s="800"/>
      <c r="F20" s="800"/>
      <c r="G20" s="248"/>
      <c r="H20" s="237"/>
    </row>
    <row r="21" spans="2:8" ht="44.25" customHeight="1">
      <c r="B21" s="236"/>
      <c r="C21" s="238"/>
      <c r="D21" s="679"/>
      <c r="E21" s="679"/>
      <c r="F21" s="679"/>
      <c r="G21" s="239"/>
      <c r="H21" s="237"/>
    </row>
    <row r="22" spans="2:8" ht="15" customHeight="1" thickBot="1">
      <c r="B22" s="236"/>
      <c r="C22" s="238"/>
      <c r="G22" s="239"/>
      <c r="H22" s="237"/>
    </row>
    <row r="23" spans="2:8" s="232" customFormat="1" ht="20.25" customHeight="1" thickBot="1">
      <c r="B23" s="240"/>
      <c r="C23" s="241"/>
      <c r="D23" s="643"/>
      <c r="E23" s="242" t="s">
        <v>385</v>
      </c>
      <c r="F23" s="796"/>
      <c r="G23" s="243"/>
      <c r="H23" s="244"/>
    </row>
    <row r="24" spans="2:8" s="232" customFormat="1" ht="9.9499999999999993" customHeight="1">
      <c r="B24" s="240"/>
      <c r="C24" s="241"/>
      <c r="F24" s="796"/>
      <c r="G24" s="243"/>
      <c r="H24" s="244"/>
    </row>
    <row r="25" spans="2:8" ht="123.95" customHeight="1">
      <c r="B25" s="236"/>
      <c r="C25" s="238"/>
      <c r="D25" s="233"/>
      <c r="E25" s="245" t="s">
        <v>386</v>
      </c>
      <c r="F25" s="796"/>
      <c r="G25" s="239"/>
      <c r="H25" s="237"/>
    </row>
    <row r="26" spans="2:8" ht="24.95" customHeight="1" thickBot="1">
      <c r="B26" s="236"/>
      <c r="C26" s="238"/>
      <c r="G26" s="239"/>
      <c r="H26" s="237"/>
    </row>
    <row r="27" spans="2:8" ht="20.25" customHeight="1" thickBot="1">
      <c r="B27" s="236"/>
      <c r="C27" s="238"/>
      <c r="D27" s="642"/>
      <c r="E27" s="242" t="s">
        <v>387</v>
      </c>
      <c r="F27" s="797" t="s">
        <v>4</v>
      </c>
      <c r="G27" s="239"/>
      <c r="H27" s="237"/>
    </row>
    <row r="28" spans="2:8" ht="11.25" customHeight="1">
      <c r="B28" s="236"/>
      <c r="C28" s="238"/>
      <c r="E28" s="232"/>
      <c r="F28" s="797"/>
      <c r="G28" s="239"/>
      <c r="H28" s="237"/>
    </row>
    <row r="29" spans="2:8" ht="156" customHeight="1">
      <c r="B29" s="236"/>
      <c r="C29" s="238"/>
      <c r="E29" s="245" t="s">
        <v>388</v>
      </c>
      <c r="F29" s="797"/>
      <c r="G29" s="239"/>
      <c r="H29" s="237"/>
    </row>
    <row r="30" spans="2:8" ht="6" customHeight="1" thickBot="1">
      <c r="B30" s="236"/>
      <c r="C30" s="238"/>
      <c r="G30" s="239"/>
      <c r="H30" s="237"/>
    </row>
    <row r="31" spans="2:8" ht="17.100000000000001" thickBot="1">
      <c r="B31" s="236"/>
      <c r="C31" s="238"/>
      <c r="D31" s="642"/>
      <c r="E31" s="246" t="s">
        <v>389</v>
      </c>
      <c r="F31" s="797"/>
      <c r="G31" s="239"/>
      <c r="H31" s="237"/>
    </row>
    <row r="32" spans="2:8" ht="9.9499999999999993" customHeight="1">
      <c r="B32" s="236"/>
      <c r="C32" s="238"/>
      <c r="F32" s="797"/>
      <c r="G32" s="239"/>
      <c r="H32" s="237"/>
    </row>
    <row r="33" spans="2:8" ht="117" customHeight="1">
      <c r="B33" s="236"/>
      <c r="C33" s="238"/>
      <c r="D33" s="233"/>
      <c r="E33" s="245" t="s">
        <v>390</v>
      </c>
      <c r="F33" s="797"/>
      <c r="G33" s="239"/>
      <c r="H33" s="237"/>
    </row>
    <row r="34" spans="2:8" ht="18.95" customHeight="1">
      <c r="B34" s="236"/>
      <c r="C34" s="247"/>
      <c r="D34" s="248"/>
      <c r="E34" s="248"/>
      <c r="F34" s="248"/>
      <c r="G34" s="249"/>
      <c r="H34" s="237"/>
    </row>
    <row r="35" spans="2:8" ht="18" customHeight="1" thickBot="1">
      <c r="B35" s="257"/>
      <c r="C35" s="258"/>
      <c r="D35" s="258"/>
      <c r="E35" s="258"/>
      <c r="F35" s="258"/>
      <c r="G35" s="258"/>
      <c r="H35" s="259"/>
    </row>
    <row r="36" spans="2:8" ht="36.950000000000003" customHeight="1">
      <c r="B36" s="236"/>
      <c r="C36" s="798" t="s">
        <v>391</v>
      </c>
      <c r="D36" s="798"/>
      <c r="E36" s="798"/>
      <c r="F36" s="798"/>
      <c r="H36" s="237"/>
    </row>
    <row r="37" spans="2:8" ht="50.1" customHeight="1">
      <c r="B37" s="236"/>
      <c r="C37" s="803" t="s">
        <v>392</v>
      </c>
      <c r="D37" s="803"/>
      <c r="E37" s="803"/>
      <c r="F37" s="803"/>
      <c r="H37" s="237"/>
    </row>
    <row r="38" spans="2:8" ht="18.95" customHeight="1">
      <c r="B38" s="236"/>
      <c r="H38" s="237"/>
    </row>
    <row r="39" spans="2:8" ht="18.95" customHeight="1">
      <c r="B39" s="236"/>
      <c r="H39" s="237"/>
    </row>
    <row r="40" spans="2:8" ht="18.95" customHeight="1">
      <c r="B40" s="236"/>
      <c r="H40" s="237"/>
    </row>
    <row r="41" spans="2:8" ht="18.95" customHeight="1">
      <c r="B41" s="236"/>
      <c r="H41" s="237"/>
    </row>
    <row r="42" spans="2:8" ht="18.95" customHeight="1">
      <c r="B42" s="236"/>
      <c r="H42" s="237"/>
    </row>
    <row r="43" spans="2:8" ht="9.9499999999999993" customHeight="1">
      <c r="B43" s="236"/>
      <c r="H43" s="237"/>
    </row>
    <row r="44" spans="2:8" ht="21.95" customHeight="1">
      <c r="B44" s="236"/>
      <c r="C44" s="248"/>
      <c r="D44" s="641" t="s">
        <v>384</v>
      </c>
      <c r="E44" s="641"/>
      <c r="F44" s="641"/>
      <c r="G44" s="248"/>
      <c r="H44" s="237"/>
    </row>
    <row r="45" spans="2:8" ht="17.100000000000001" thickBot="1">
      <c r="B45" s="236"/>
      <c r="C45" s="250"/>
      <c r="G45" s="251"/>
      <c r="H45" s="237"/>
    </row>
    <row r="46" spans="2:8" s="232" customFormat="1" ht="18.95" customHeight="1" thickBot="1">
      <c r="B46" s="240"/>
      <c r="C46" s="252"/>
      <c r="D46" s="643"/>
      <c r="E46" s="242" t="s">
        <v>393</v>
      </c>
      <c r="F46" s="797"/>
      <c r="G46" s="253"/>
      <c r="H46" s="244"/>
    </row>
    <row r="47" spans="2:8" s="232" customFormat="1" ht="12" customHeight="1">
      <c r="B47" s="240"/>
      <c r="C47" s="252"/>
      <c r="E47" s="242"/>
      <c r="F47" s="797"/>
      <c r="G47" s="253"/>
      <c r="H47" s="244"/>
    </row>
    <row r="48" spans="2:8" ht="141" customHeight="1">
      <c r="B48" s="236"/>
      <c r="C48" s="250"/>
      <c r="E48" s="245" t="s">
        <v>394</v>
      </c>
      <c r="F48" s="797"/>
      <c r="G48" s="251"/>
      <c r="H48" s="237"/>
    </row>
    <row r="49" spans="1:8" ht="11.25" customHeight="1" thickBot="1">
      <c r="A49" s="230" t="s">
        <v>395</v>
      </c>
      <c r="B49" s="236"/>
      <c r="C49" s="250"/>
      <c r="G49" s="251"/>
      <c r="H49" s="237"/>
    </row>
    <row r="50" spans="1:8" ht="18.95" customHeight="1" thickBot="1">
      <c r="B50" s="236"/>
      <c r="C50" s="250"/>
      <c r="D50" s="643"/>
      <c r="E50" s="242" t="s">
        <v>396</v>
      </c>
      <c r="F50" s="797"/>
      <c r="G50" s="251"/>
      <c r="H50" s="237"/>
    </row>
    <row r="51" spans="1:8" ht="9" customHeight="1">
      <c r="B51" s="236"/>
      <c r="C51" s="250"/>
      <c r="D51" s="232"/>
      <c r="E51" s="242"/>
      <c r="F51" s="797"/>
      <c r="G51" s="251"/>
      <c r="H51" s="237"/>
    </row>
    <row r="52" spans="1:8" ht="96" customHeight="1">
      <c r="B52" s="236"/>
      <c r="C52" s="250"/>
      <c r="E52" s="245" t="s">
        <v>397</v>
      </c>
      <c r="F52" s="797"/>
      <c r="G52" s="251"/>
      <c r="H52" s="237"/>
    </row>
    <row r="53" spans="1:8" ht="12.95" customHeight="1" thickBot="1">
      <c r="B53" s="236"/>
      <c r="C53" s="250"/>
      <c r="G53" s="251"/>
      <c r="H53" s="237"/>
    </row>
    <row r="54" spans="1:8" ht="17.100000000000001" thickBot="1">
      <c r="B54" s="236"/>
      <c r="C54" s="250"/>
      <c r="D54" s="642"/>
      <c r="E54" s="246" t="s">
        <v>398</v>
      </c>
      <c r="F54" s="797"/>
      <c r="G54" s="251"/>
      <c r="H54" s="237"/>
    </row>
    <row r="55" spans="1:8" ht="8.25" customHeight="1">
      <c r="B55" s="236"/>
      <c r="C55" s="250"/>
      <c r="E55" s="246"/>
      <c r="F55" s="797"/>
      <c r="G55" s="251"/>
      <c r="H55" s="237"/>
    </row>
    <row r="56" spans="1:8" ht="102" customHeight="1">
      <c r="B56" s="236"/>
      <c r="C56" s="250"/>
      <c r="E56" s="245" t="s">
        <v>399</v>
      </c>
      <c r="F56" s="797"/>
      <c r="G56" s="251"/>
      <c r="H56" s="237"/>
    </row>
    <row r="57" spans="1:8" ht="8.25" customHeight="1">
      <c r="B57" s="236"/>
      <c r="C57" s="250"/>
      <c r="F57" s="797"/>
      <c r="G57" s="251"/>
      <c r="H57" s="237"/>
    </row>
    <row r="58" spans="1:8" ht="9" customHeight="1" thickBot="1">
      <c r="B58" s="236"/>
      <c r="C58" s="250"/>
      <c r="G58" s="251"/>
      <c r="H58" s="237"/>
    </row>
    <row r="59" spans="1:8" ht="17.100000000000001" thickBot="1">
      <c r="B59" s="236"/>
      <c r="C59" s="250"/>
      <c r="D59" s="642"/>
      <c r="E59" s="246" t="s">
        <v>389</v>
      </c>
      <c r="F59" s="797"/>
      <c r="G59" s="251"/>
      <c r="H59" s="237"/>
    </row>
    <row r="60" spans="1:8" ht="8.25" customHeight="1">
      <c r="B60" s="236"/>
      <c r="C60" s="250"/>
      <c r="E60" s="246"/>
      <c r="F60" s="797"/>
      <c r="G60" s="251"/>
      <c r="H60" s="237"/>
    </row>
    <row r="61" spans="1:8" ht="116.25" customHeight="1">
      <c r="B61" s="236"/>
      <c r="C61" s="250"/>
      <c r="E61" s="245" t="s">
        <v>400</v>
      </c>
      <c r="F61" s="797"/>
      <c r="G61" s="251"/>
      <c r="H61" s="237"/>
    </row>
    <row r="62" spans="1:8" ht="12.95" customHeight="1">
      <c r="B62" s="236"/>
      <c r="C62" s="254"/>
      <c r="D62" s="255"/>
      <c r="E62" s="255"/>
      <c r="F62" s="255"/>
      <c r="G62" s="256"/>
      <c r="H62" s="237"/>
    </row>
    <row r="63" spans="1:8" ht="15.95" customHeight="1" thickBot="1">
      <c r="B63" s="257"/>
      <c r="C63" s="258"/>
      <c r="D63" s="258"/>
      <c r="E63" s="258"/>
      <c r="F63" s="258"/>
      <c r="G63" s="258"/>
      <c r="H63" s="259"/>
    </row>
    <row r="64" spans="1:8" ht="9.9499999999999993" customHeight="1">
      <c r="B64" s="234"/>
      <c r="C64" s="260"/>
      <c r="D64" s="260"/>
      <c r="E64" s="260"/>
      <c r="F64" s="260"/>
      <c r="G64" s="260"/>
      <c r="H64" s="235"/>
    </row>
    <row r="65" spans="2:8" ht="33.950000000000003" customHeight="1">
      <c r="B65" s="236"/>
      <c r="C65" s="525" t="s">
        <v>401</v>
      </c>
      <c r="D65" s="525"/>
      <c r="E65" s="525"/>
      <c r="F65" s="525"/>
      <c r="G65" s="525"/>
      <c r="H65" s="237"/>
    </row>
    <row r="66" spans="2:8" ht="51.95" customHeight="1">
      <c r="B66" s="236"/>
      <c r="C66" s="803" t="s">
        <v>402</v>
      </c>
      <c r="D66" s="803"/>
      <c r="E66" s="803"/>
      <c r="F66" s="803"/>
      <c r="G66" s="803"/>
      <c r="H66" s="237"/>
    </row>
    <row r="67" spans="2:8" ht="9" customHeight="1">
      <c r="B67" s="236"/>
      <c r="H67" s="237"/>
    </row>
    <row r="68" spans="2:8" ht="27.95" customHeight="1">
      <c r="B68" s="236"/>
      <c r="C68" s="798" t="s">
        <v>403</v>
      </c>
      <c r="D68" s="798"/>
      <c r="E68" s="798"/>
      <c r="F68" s="798"/>
      <c r="G68" s="798"/>
      <c r="H68" s="237"/>
    </row>
    <row r="69" spans="2:8" ht="123" customHeight="1">
      <c r="B69" s="236"/>
      <c r="C69" s="803" t="s">
        <v>404</v>
      </c>
      <c r="D69" s="803"/>
      <c r="E69" s="803"/>
      <c r="F69" s="803"/>
      <c r="G69" s="803"/>
      <c r="H69" s="237"/>
    </row>
    <row r="70" spans="2:8" ht="329.1" customHeight="1">
      <c r="B70" s="236"/>
      <c r="C70" s="797"/>
      <c r="D70" s="797"/>
      <c r="E70" s="797"/>
      <c r="F70" s="797"/>
      <c r="G70" s="797"/>
      <c r="H70" s="237"/>
    </row>
    <row r="71" spans="2:8" ht="8.1" customHeight="1">
      <c r="B71" s="236"/>
      <c r="H71" s="237"/>
    </row>
    <row r="72" spans="2:8" ht="26.25" customHeight="1">
      <c r="B72" s="236"/>
      <c r="C72" s="248"/>
      <c r="D72" s="641" t="s">
        <v>384</v>
      </c>
      <c r="E72" s="248"/>
      <c r="F72" s="248"/>
      <c r="G72" s="248"/>
      <c r="H72" s="237"/>
    </row>
    <row r="73" spans="2:8" ht="17.100000000000001" thickBot="1">
      <c r="B73" s="236"/>
      <c r="C73" s="238"/>
      <c r="G73" s="239"/>
      <c r="H73" s="237"/>
    </row>
    <row r="74" spans="2:8" ht="17.100000000000001" thickBot="1">
      <c r="B74" s="236"/>
      <c r="C74" s="238"/>
      <c r="D74" s="642"/>
      <c r="E74" s="804" t="s">
        <v>405</v>
      </c>
      <c r="F74" s="797"/>
      <c r="G74" s="239"/>
      <c r="H74" s="237"/>
    </row>
    <row r="75" spans="2:8" ht="23.25" customHeight="1">
      <c r="B75" s="236"/>
      <c r="C75" s="238"/>
      <c r="E75" s="804"/>
      <c r="F75" s="797"/>
      <c r="G75" s="239"/>
      <c r="H75" s="237"/>
    </row>
    <row r="76" spans="2:8" ht="152.25" customHeight="1">
      <c r="B76" s="236"/>
      <c r="C76" s="238"/>
      <c r="E76" s="245" t="s">
        <v>406</v>
      </c>
      <c r="F76" s="797"/>
      <c r="G76" s="239"/>
      <c r="H76" s="237"/>
    </row>
    <row r="77" spans="2:8" ht="17.100000000000001" thickBot="1">
      <c r="B77" s="236"/>
      <c r="C77" s="238"/>
      <c r="G77" s="239"/>
      <c r="H77" s="237"/>
    </row>
    <row r="78" spans="2:8" ht="17.100000000000001" thickBot="1">
      <c r="B78" s="236"/>
      <c r="C78" s="238"/>
      <c r="D78" s="642"/>
      <c r="E78" s="246" t="s">
        <v>385</v>
      </c>
      <c r="F78" s="797"/>
      <c r="G78" s="239"/>
      <c r="H78" s="237"/>
    </row>
    <row r="79" spans="2:8" ht="6.95" customHeight="1">
      <c r="B79" s="236"/>
      <c r="C79" s="238"/>
      <c r="E79" s="246"/>
      <c r="F79" s="797"/>
      <c r="G79" s="239"/>
      <c r="H79" s="237"/>
    </row>
    <row r="80" spans="2:8" ht="122.25" customHeight="1">
      <c r="B80" s="236"/>
      <c r="C80" s="238"/>
      <c r="E80" s="245" t="s">
        <v>407</v>
      </c>
      <c r="F80" s="797"/>
      <c r="G80" s="239"/>
      <c r="H80" s="237"/>
    </row>
    <row r="81" spans="2:8" ht="27" customHeight="1" thickBot="1">
      <c r="B81" s="236"/>
      <c r="C81" s="238"/>
      <c r="G81" s="239"/>
      <c r="H81" s="237"/>
    </row>
    <row r="82" spans="2:8" ht="17.100000000000001" thickBot="1">
      <c r="B82" s="236"/>
      <c r="C82" s="238"/>
      <c r="D82" s="642"/>
      <c r="E82" s="246" t="s">
        <v>387</v>
      </c>
      <c r="F82" s="797"/>
      <c r="G82" s="239"/>
      <c r="H82" s="237"/>
    </row>
    <row r="83" spans="2:8" ht="8.25" customHeight="1">
      <c r="B83" s="236"/>
      <c r="C83" s="238"/>
      <c r="E83" s="246"/>
      <c r="F83" s="797"/>
      <c r="G83" s="239"/>
      <c r="H83" s="237"/>
    </row>
    <row r="84" spans="2:8" ht="144.94999999999999" customHeight="1">
      <c r="B84" s="236"/>
      <c r="C84" s="238"/>
      <c r="E84" s="677" t="s">
        <v>408</v>
      </c>
      <c r="F84" s="797"/>
      <c r="G84" s="239"/>
      <c r="H84" s="237"/>
    </row>
    <row r="85" spans="2:8" ht="17.100000000000001" thickBot="1">
      <c r="B85" s="236"/>
      <c r="C85" s="238"/>
      <c r="G85" s="239"/>
      <c r="H85" s="237"/>
    </row>
    <row r="86" spans="2:8" ht="17.100000000000001" thickBot="1">
      <c r="B86" s="236"/>
      <c r="C86" s="238"/>
      <c r="D86" s="642"/>
      <c r="E86" s="246" t="s">
        <v>409</v>
      </c>
      <c r="F86" s="797"/>
      <c r="G86" s="239"/>
      <c r="H86" s="237"/>
    </row>
    <row r="87" spans="2:8" ht="6.95" customHeight="1">
      <c r="B87" s="236"/>
      <c r="C87" s="238"/>
      <c r="E87" s="246"/>
      <c r="F87" s="797"/>
      <c r="G87" s="239"/>
      <c r="H87" s="237"/>
    </row>
    <row r="88" spans="2:8" ht="144" customHeight="1">
      <c r="B88" s="236"/>
      <c r="C88" s="238"/>
      <c r="E88" s="245" t="s">
        <v>410</v>
      </c>
      <c r="F88" s="797"/>
      <c r="G88" s="239"/>
      <c r="H88" s="237"/>
    </row>
    <row r="89" spans="2:8">
      <c r="B89" s="236"/>
      <c r="C89" s="247"/>
      <c r="D89" s="248"/>
      <c r="E89" s="248"/>
      <c r="F89" s="248"/>
      <c r="G89" s="249"/>
      <c r="H89" s="237"/>
    </row>
    <row r="90" spans="2:8" ht="18" customHeight="1" thickBot="1">
      <c r="B90" s="257"/>
      <c r="C90" s="258"/>
      <c r="D90" s="258"/>
      <c r="E90" s="258"/>
      <c r="F90" s="258"/>
      <c r="G90" s="258"/>
      <c r="H90" s="259"/>
    </row>
  </sheetData>
  <sheetProtection algorithmName="SHA-512" hashValue="0AVVW/5t/b0M9I4a072Sg4hpZ+grfcqx0ubizn9MhnAil616HB1NAwhEu5dRZ2oyG6sSM2LwoP3i+PcGoEQnrA==" saltValue="kHNb7ZX/oYLwgOZ3a1Z/Dw==" spinCount="100000" sheet="1" objects="1" scenarios="1" selectLockedCells="1"/>
  <mergeCells count="29">
    <mergeCell ref="C37:F37"/>
    <mergeCell ref="F82:F84"/>
    <mergeCell ref="F86:F88"/>
    <mergeCell ref="F78:F80"/>
    <mergeCell ref="F46:F48"/>
    <mergeCell ref="F50:F52"/>
    <mergeCell ref="F54:F57"/>
    <mergeCell ref="F59:F61"/>
    <mergeCell ref="C66:G66"/>
    <mergeCell ref="C68:G68"/>
    <mergeCell ref="C69:G69"/>
    <mergeCell ref="C70:G70"/>
    <mergeCell ref="E74:E75"/>
    <mergeCell ref="F74:F76"/>
    <mergeCell ref="C4:H4"/>
    <mergeCell ref="F23:F25"/>
    <mergeCell ref="F27:F29"/>
    <mergeCell ref="F31:F33"/>
    <mergeCell ref="C36:F36"/>
    <mergeCell ref="D7:H7"/>
    <mergeCell ref="D8:H8"/>
    <mergeCell ref="D9:H9"/>
    <mergeCell ref="D20:F20"/>
    <mergeCell ref="C6:F6"/>
    <mergeCell ref="C11:G11"/>
    <mergeCell ref="C13:F13"/>
    <mergeCell ref="C15:G15"/>
    <mergeCell ref="C16:F16"/>
    <mergeCell ref="C18:F18"/>
  </mergeCells>
  <printOptions horizontalCentered="1" verticalCentered="1"/>
  <pageMargins left="0.2" right="0.2" top="0.25" bottom="0.25" header="0.05" footer="0.05"/>
  <pageSetup scale="75" fitToWidth="5" orientation="portrait" r:id="rId1"/>
  <rowBreaks count="5" manualBreakCount="5">
    <brk id="10" min="1" max="7" man="1"/>
    <brk id="18" min="1" max="7" man="1"/>
    <brk id="35" min="1" max="7" man="1"/>
    <brk id="63" min="1" max="7" man="1"/>
    <brk id="70" min="1" max="7"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3" tint="0.79998168889431442"/>
  </sheetPr>
  <dimension ref="A1:BR149"/>
  <sheetViews>
    <sheetView zoomScaleNormal="100" zoomScaleSheetLayoutView="100" workbookViewId="0">
      <selection activeCell="F17" sqref="F17"/>
    </sheetView>
  </sheetViews>
  <sheetFormatPr defaultColWidth="3" defaultRowHeight="15.95"/>
  <cols>
    <col min="1" max="1" width="5" style="1" customWidth="1"/>
    <col min="2" max="2" width="8.5" style="1" customWidth="1"/>
    <col min="3" max="3" width="11.375" style="1" customWidth="1"/>
    <col min="4" max="4" width="38.375" style="1" customWidth="1"/>
    <col min="5" max="5" width="2.375" style="1" customWidth="1"/>
    <col min="6" max="6" width="33.875" style="1" customWidth="1"/>
    <col min="7" max="7" width="4.375" style="2" customWidth="1"/>
    <col min="8" max="8" width="5.5" style="2" customWidth="1"/>
    <col min="9" max="9" width="26" style="2" bestFit="1" customWidth="1"/>
    <col min="10" max="10" width="24" style="2" customWidth="1"/>
    <col min="11" max="11" width="62.875" style="2" customWidth="1"/>
    <col min="12" max="12" width="44.5" style="2" customWidth="1"/>
    <col min="13" max="13" width="11" style="2" customWidth="1"/>
    <col min="14" max="14" width="26" style="2" customWidth="1"/>
    <col min="15" max="15" width="11.375" style="2" customWidth="1"/>
    <col min="16" max="23" width="5.5" style="2" customWidth="1"/>
    <col min="24" max="24" width="12.375" style="2" customWidth="1"/>
    <col min="25" max="32" width="6.5" style="2" customWidth="1"/>
    <col min="33" max="33" width="12.5" style="2" customWidth="1"/>
    <col min="34" max="39" width="17.5" style="2" customWidth="1"/>
    <col min="40" max="16384" width="3" style="2"/>
  </cols>
  <sheetData>
    <row r="1" spans="1:70" s="128" customFormat="1" ht="20.100000000000001" customHeight="1">
      <c r="A1" s="43"/>
      <c r="B1" s="284"/>
      <c r="C1" s="43"/>
      <c r="D1" s="43"/>
      <c r="E1" s="43"/>
      <c r="F1" s="43"/>
      <c r="G1" s="43"/>
      <c r="H1" s="43"/>
    </row>
    <row r="2" spans="1:70" s="128" customFormat="1" ht="39.950000000000003" customHeight="1">
      <c r="A2" s="44"/>
      <c r="B2" s="704" t="s">
        <v>411</v>
      </c>
      <c r="C2" s="704"/>
      <c r="D2" s="704"/>
      <c r="E2" s="704"/>
      <c r="F2" s="704"/>
      <c r="G2" s="704"/>
      <c r="H2" s="704"/>
    </row>
    <row r="3" spans="1:70" s="63" customFormat="1" ht="105.95" customHeight="1">
      <c r="A3" s="45"/>
      <c r="B3" s="705" t="s">
        <v>412</v>
      </c>
      <c r="C3" s="705"/>
      <c r="D3" s="705"/>
      <c r="E3" s="705"/>
      <c r="F3" s="705"/>
      <c r="G3" s="705"/>
      <c r="H3" s="45"/>
      <c r="J3" s="128"/>
      <c r="K3" s="128"/>
      <c r="L3" s="128"/>
    </row>
    <row r="4" spans="1:70" s="128" customFormat="1" ht="30.95" customHeight="1">
      <c r="A4" s="39"/>
      <c r="B4" s="528" t="s">
        <v>413</v>
      </c>
      <c r="C4" s="39"/>
      <c r="D4" s="39"/>
      <c r="E4" s="39"/>
      <c r="F4" s="39"/>
      <c r="G4" s="39"/>
      <c r="H4" s="39"/>
    </row>
    <row r="5" spans="1:70" s="128" customFormat="1" ht="65.099999999999994" customHeight="1">
      <c r="A5" s="39"/>
      <c r="B5" s="655" t="s">
        <v>107</v>
      </c>
      <c r="C5" s="705" t="s">
        <v>414</v>
      </c>
      <c r="D5" s="705"/>
      <c r="E5" s="705"/>
      <c r="F5" s="705"/>
      <c r="G5" s="705"/>
      <c r="H5" s="329"/>
      <c r="I5" s="65"/>
    </row>
    <row r="6" spans="1:70" s="128" customFormat="1" ht="44.25" customHeight="1">
      <c r="A6" s="39"/>
      <c r="B6" s="655" t="s">
        <v>107</v>
      </c>
      <c r="C6" s="705" t="s">
        <v>415</v>
      </c>
      <c r="D6" s="705"/>
      <c r="E6" s="705"/>
      <c r="F6" s="705"/>
      <c r="G6" s="705"/>
      <c r="H6" s="329"/>
    </row>
    <row r="7" spans="1:70" s="128" customFormat="1" ht="9" customHeight="1">
      <c r="A7" s="39"/>
      <c r="B7" s="533"/>
      <c r="C7" s="808"/>
      <c r="D7" s="808"/>
      <c r="E7" s="808"/>
      <c r="F7" s="808"/>
      <c r="G7" s="684"/>
      <c r="H7" s="684"/>
    </row>
    <row r="8" spans="1:70" s="128" customFormat="1" ht="27" customHeight="1">
      <c r="A8" s="39"/>
      <c r="B8" s="534" t="s">
        <v>178</v>
      </c>
      <c r="C8" s="329"/>
      <c r="D8" s="329"/>
      <c r="E8" s="329"/>
      <c r="F8" s="329"/>
      <c r="G8" s="39"/>
      <c r="H8" s="39"/>
    </row>
    <row r="9" spans="1:70" s="128" customFormat="1" ht="30" customHeight="1">
      <c r="A9" s="39"/>
      <c r="B9" s="655" t="s">
        <v>107</v>
      </c>
      <c r="C9" s="705" t="s">
        <v>179</v>
      </c>
      <c r="D9" s="705"/>
      <c r="E9" s="705"/>
      <c r="F9" s="705"/>
      <c r="G9" s="705"/>
      <c r="H9" s="39"/>
    </row>
    <row r="10" spans="1:70" s="128" customFormat="1" ht="48.95" customHeight="1">
      <c r="A10" s="39"/>
      <c r="B10" s="655" t="s">
        <v>107</v>
      </c>
      <c r="C10" s="705" t="s">
        <v>416</v>
      </c>
      <c r="D10" s="705"/>
      <c r="E10" s="705"/>
      <c r="F10" s="705"/>
      <c r="G10" s="705"/>
      <c r="H10" s="39"/>
    </row>
    <row r="11" spans="1:70" s="128" customFormat="1" ht="48.95" customHeight="1">
      <c r="A11" s="39"/>
      <c r="B11" s="655" t="s">
        <v>107</v>
      </c>
      <c r="C11" s="705" t="s">
        <v>417</v>
      </c>
      <c r="D11" s="705"/>
      <c r="E11" s="705"/>
      <c r="F11" s="705"/>
      <c r="G11" s="705"/>
      <c r="H11" s="39"/>
    </row>
    <row r="12" spans="1:70" s="128" customFormat="1" ht="45.95" customHeight="1">
      <c r="A12" s="39"/>
      <c r="B12" s="655" t="s">
        <v>107</v>
      </c>
      <c r="C12" s="705" t="s">
        <v>418</v>
      </c>
      <c r="D12" s="705"/>
      <c r="E12" s="705"/>
      <c r="F12" s="705"/>
      <c r="G12" s="705"/>
      <c r="H12" s="39"/>
    </row>
    <row r="13" spans="1:70" s="128" customFormat="1" ht="9.9499999999999993" customHeight="1">
      <c r="A13" s="39"/>
      <c r="B13" s="529"/>
      <c r="C13" s="527"/>
      <c r="D13" s="527"/>
      <c r="E13" s="527"/>
      <c r="F13" s="527"/>
      <c r="G13" s="527"/>
      <c r="H13" s="39"/>
    </row>
    <row r="14" spans="1:70" s="128" customFormat="1" ht="17.100000000000001" thickBot="1"/>
    <row r="15" spans="1:70" s="3" customFormat="1" ht="24.95">
      <c r="A15" s="128"/>
      <c r="B15" s="101" t="s">
        <v>419</v>
      </c>
      <c r="C15" s="52"/>
      <c r="D15" s="52"/>
      <c r="E15" s="52"/>
      <c r="F15" s="667"/>
      <c r="G15" s="52"/>
      <c r="H15" s="53"/>
      <c r="I15" s="102"/>
      <c r="J15" s="102"/>
      <c r="K15" s="102"/>
      <c r="L15" s="102"/>
      <c r="M15" s="102"/>
      <c r="N15" s="102"/>
      <c r="O15" s="102"/>
      <c r="P15" s="102"/>
      <c r="Q15" s="102"/>
      <c r="R15" s="102"/>
      <c r="S15" s="102"/>
      <c r="T15" s="102"/>
      <c r="U15" s="102"/>
      <c r="V15" s="102"/>
      <c r="W15" s="102"/>
      <c r="X15" s="102"/>
      <c r="Y15" s="102"/>
      <c r="Z15" s="102"/>
      <c r="AA15" s="102"/>
      <c r="AB15" s="102"/>
      <c r="AC15" s="102"/>
      <c r="AD15" s="102"/>
      <c r="AE15" s="102"/>
      <c r="AF15" s="102"/>
      <c r="AG15" s="102"/>
      <c r="AH15" s="102"/>
      <c r="AI15" s="102"/>
      <c r="AJ15" s="102"/>
      <c r="AK15" s="102"/>
      <c r="AL15" s="102"/>
      <c r="AM15" s="102"/>
      <c r="AN15" s="102"/>
      <c r="AO15" s="102"/>
      <c r="AP15" s="102"/>
      <c r="AQ15" s="102"/>
      <c r="AR15" s="102"/>
      <c r="AS15" s="102"/>
      <c r="AT15" s="102"/>
      <c r="AU15" s="102"/>
      <c r="AV15" s="102"/>
      <c r="AW15" s="102"/>
      <c r="AX15" s="102"/>
      <c r="AY15" s="102"/>
      <c r="AZ15" s="102"/>
      <c r="BA15" s="102"/>
      <c r="BB15" s="102"/>
      <c r="BC15" s="102"/>
      <c r="BD15" s="102"/>
      <c r="BE15" s="102"/>
      <c r="BF15" s="102"/>
      <c r="BG15" s="102"/>
      <c r="BH15" s="102"/>
      <c r="BI15" s="102"/>
      <c r="BJ15" s="102"/>
      <c r="BK15" s="102"/>
      <c r="BL15" s="102"/>
      <c r="BM15" s="102"/>
      <c r="BN15" s="102"/>
      <c r="BO15" s="102"/>
      <c r="BP15" s="102"/>
      <c r="BQ15" s="102"/>
      <c r="BR15" s="102"/>
    </row>
    <row r="16" spans="1:70" ht="15.95" customHeight="1" thickBot="1">
      <c r="A16" s="5"/>
      <c r="B16" s="54"/>
      <c r="C16" s="807"/>
      <c r="D16" s="807"/>
      <c r="E16" s="683"/>
      <c r="F16" s="5"/>
      <c r="G16" s="81"/>
      <c r="H16" s="55"/>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row>
    <row r="17" spans="1:70" ht="30" customHeight="1" thickBot="1">
      <c r="A17" s="5"/>
      <c r="B17" s="536" t="s">
        <v>130</v>
      </c>
      <c r="C17" s="666" t="s">
        <v>420</v>
      </c>
      <c r="F17" s="635"/>
      <c r="G17" s="81"/>
      <c r="H17" s="9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row>
    <row r="18" spans="1:70" ht="39" customHeight="1">
      <c r="A18" s="5"/>
      <c r="B18" s="537"/>
      <c r="C18" s="809" t="s">
        <v>421</v>
      </c>
      <c r="D18" s="809"/>
      <c r="E18" s="682"/>
      <c r="F18" s="8"/>
      <c r="G18" s="81"/>
      <c r="H18" s="55"/>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row>
    <row r="19" spans="1:70" ht="12" customHeight="1" thickBot="1">
      <c r="A19" s="5"/>
      <c r="B19" s="537"/>
      <c r="C19" s="682"/>
      <c r="D19" s="682"/>
      <c r="E19" s="682"/>
      <c r="F19" s="8"/>
      <c r="G19" s="81"/>
      <c r="H19" s="55"/>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row>
    <row r="20" spans="1:70" ht="30" customHeight="1" thickBot="1">
      <c r="A20" s="5"/>
      <c r="B20" s="536" t="s">
        <v>133</v>
      </c>
      <c r="C20" s="666" t="s">
        <v>422</v>
      </c>
      <c r="F20" s="635"/>
      <c r="G20" s="81"/>
      <c r="H20" s="91"/>
      <c r="I20" s="1"/>
      <c r="K20" s="355"/>
      <c r="L20" s="1"/>
      <c r="M20" s="1"/>
      <c r="N20" s="1"/>
      <c r="O20" s="1"/>
      <c r="P20" s="1"/>
      <c r="Q20" s="1"/>
      <c r="R20" s="1"/>
      <c r="S20" s="1"/>
      <c r="T20" s="1"/>
      <c r="U20" s="1"/>
      <c r="V20" s="1"/>
      <c r="W20" s="1"/>
      <c r="X20" s="1"/>
      <c r="Y20" s="1"/>
      <c r="Z20" s="1"/>
      <c r="AA20" s="148"/>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row>
    <row r="21" spans="1:70" ht="15.95" customHeight="1" thickBot="1">
      <c r="A21" s="5"/>
      <c r="B21" s="536"/>
      <c r="C21" s="666"/>
      <c r="G21" s="81"/>
      <c r="H21" s="91"/>
      <c r="I21" s="1"/>
      <c r="J21" s="355"/>
      <c r="K21" s="355"/>
      <c r="L21" s="1"/>
      <c r="M21" s="1"/>
      <c r="N21" s="1"/>
      <c r="O21" s="1"/>
      <c r="P21" s="1"/>
      <c r="Q21" s="1"/>
      <c r="R21" s="1"/>
      <c r="S21" s="1"/>
      <c r="T21" s="1"/>
      <c r="U21" s="1"/>
      <c r="V21" s="1"/>
      <c r="W21" s="1"/>
      <c r="X21" s="1"/>
      <c r="Y21" s="1"/>
      <c r="Z21" s="1"/>
      <c r="AA21" s="148"/>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row>
    <row r="22" spans="1:70" ht="30" customHeight="1" thickBot="1">
      <c r="A22" s="5"/>
      <c r="B22" s="536" t="s">
        <v>136</v>
      </c>
      <c r="C22" s="666" t="s">
        <v>423</v>
      </c>
      <c r="F22" s="635"/>
      <c r="G22" s="81"/>
      <c r="H22" s="91"/>
      <c r="I22" s="400"/>
      <c r="K22" s="355"/>
      <c r="L22" s="1"/>
      <c r="M22" s="1"/>
      <c r="N22" s="1"/>
      <c r="O22" s="1"/>
      <c r="P22" s="1"/>
      <c r="Q22" s="1"/>
      <c r="R22" s="1"/>
      <c r="S22" s="1"/>
      <c r="T22" s="1"/>
      <c r="U22" s="1"/>
      <c r="V22" s="1"/>
      <c r="W22" s="1"/>
      <c r="X22" s="1"/>
      <c r="Y22" s="1"/>
      <c r="Z22" s="1"/>
      <c r="AA22" s="148"/>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row>
    <row r="23" spans="1:70" ht="15" customHeight="1">
      <c r="A23" s="5"/>
      <c r="B23" s="536"/>
      <c r="C23" s="666"/>
      <c r="G23" s="81"/>
      <c r="H23" s="91"/>
      <c r="I23" s="400"/>
      <c r="K23" s="355"/>
      <c r="L23" s="1"/>
      <c r="M23" s="1"/>
      <c r="N23" s="1"/>
      <c r="O23" s="1"/>
      <c r="P23" s="1"/>
      <c r="Q23" s="1"/>
      <c r="R23" s="1"/>
      <c r="S23" s="1"/>
      <c r="T23" s="1"/>
      <c r="U23" s="1"/>
      <c r="V23" s="1"/>
      <c r="W23" s="1"/>
      <c r="X23" s="1"/>
      <c r="Y23" s="1"/>
      <c r="Z23" s="1"/>
      <c r="AA23" s="148"/>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row>
    <row r="24" spans="1:70" ht="69" customHeight="1">
      <c r="A24" s="5"/>
      <c r="B24" s="536"/>
      <c r="C24" s="809" t="s">
        <v>424</v>
      </c>
      <c r="D24" s="809"/>
      <c r="E24" s="809"/>
      <c r="F24" s="809"/>
      <c r="G24" s="81"/>
      <c r="H24" s="91"/>
      <c r="I24" s="1"/>
      <c r="K24" s="355"/>
      <c r="L24" s="1"/>
      <c r="M24" s="1"/>
      <c r="N24" s="1"/>
      <c r="O24" s="1"/>
      <c r="P24" s="1"/>
      <c r="Q24" s="1"/>
      <c r="R24" s="1"/>
      <c r="S24" s="1"/>
      <c r="T24" s="1"/>
      <c r="U24" s="1"/>
      <c r="V24" s="1"/>
      <c r="W24" s="1"/>
      <c r="X24" s="1"/>
      <c r="Y24" s="1"/>
      <c r="Z24" s="1"/>
      <c r="AA24" s="148"/>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row>
    <row r="25" spans="1:70" ht="6.95" customHeight="1">
      <c r="A25" s="5"/>
      <c r="B25" s="536"/>
      <c r="C25" s="666"/>
      <c r="G25" s="81"/>
      <c r="H25" s="91"/>
      <c r="I25" s="1"/>
      <c r="J25" s="355"/>
      <c r="K25" s="355"/>
      <c r="L25" s="1"/>
      <c r="M25" s="1"/>
      <c r="N25" s="1"/>
      <c r="O25" s="1"/>
      <c r="P25" s="1"/>
      <c r="Q25" s="1"/>
      <c r="R25" s="1"/>
      <c r="S25" s="1"/>
      <c r="T25" s="1"/>
      <c r="U25" s="1"/>
      <c r="V25" s="1"/>
      <c r="W25" s="1"/>
      <c r="X25" s="1"/>
      <c r="Y25" s="1"/>
      <c r="Z25" s="1"/>
      <c r="AA25" s="148"/>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row>
    <row r="26" spans="1:70" ht="71.25" customHeight="1">
      <c r="A26" s="5"/>
      <c r="B26" s="536"/>
      <c r="C26" s="809" t="s">
        <v>425</v>
      </c>
      <c r="D26" s="809"/>
      <c r="E26" s="809"/>
      <c r="F26" s="809"/>
      <c r="G26" s="81"/>
      <c r="H26" s="91"/>
      <c r="I26" s="1"/>
      <c r="J26" s="355"/>
      <c r="K26" s="355"/>
      <c r="L26" s="1"/>
      <c r="M26" s="1"/>
      <c r="N26" s="1"/>
      <c r="O26" s="1"/>
      <c r="P26" s="1"/>
      <c r="Q26" s="1"/>
      <c r="R26" s="1"/>
      <c r="S26" s="1"/>
      <c r="T26" s="1"/>
      <c r="U26" s="1"/>
      <c r="V26" s="1"/>
      <c r="W26" s="1"/>
      <c r="X26" s="1"/>
      <c r="Y26" s="1"/>
      <c r="Z26" s="1"/>
      <c r="AA26" s="148"/>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row>
    <row r="27" spans="1:70" ht="6.95" customHeight="1">
      <c r="A27" s="5"/>
      <c r="B27" s="536"/>
      <c r="C27" s="666"/>
      <c r="G27" s="81"/>
      <c r="H27" s="91"/>
      <c r="I27" s="1"/>
      <c r="J27" s="355"/>
      <c r="K27" s="355"/>
      <c r="L27" s="1"/>
      <c r="M27" s="1"/>
      <c r="N27" s="1"/>
      <c r="O27" s="1"/>
      <c r="P27" s="1"/>
      <c r="Q27" s="1"/>
      <c r="R27" s="1"/>
      <c r="S27" s="1"/>
      <c r="T27" s="1"/>
      <c r="U27" s="1"/>
      <c r="V27" s="1"/>
      <c r="W27" s="1"/>
      <c r="X27" s="1"/>
      <c r="Y27" s="1"/>
      <c r="Z27" s="1"/>
      <c r="AA27" s="148"/>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row>
    <row r="28" spans="1:70" ht="81.95" customHeight="1">
      <c r="A28" s="5"/>
      <c r="B28" s="536"/>
      <c r="C28" s="806" t="s">
        <v>426</v>
      </c>
      <c r="D28" s="806"/>
      <c r="E28" s="806"/>
      <c r="F28" s="806"/>
      <c r="G28" s="81"/>
      <c r="H28" s="91"/>
      <c r="I28" s="1"/>
      <c r="J28" s="355"/>
      <c r="K28" s="355"/>
      <c r="L28" s="1"/>
      <c r="M28" s="1"/>
      <c r="N28" s="1"/>
      <c r="O28" s="1"/>
      <c r="P28" s="1"/>
      <c r="Q28" s="1"/>
      <c r="R28" s="1"/>
      <c r="S28" s="1"/>
      <c r="T28" s="1"/>
      <c r="U28" s="1"/>
      <c r="V28" s="1"/>
      <c r="W28" s="1"/>
      <c r="X28" s="1"/>
      <c r="Y28" s="1"/>
      <c r="Z28" s="1"/>
      <c r="AA28" s="148"/>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row>
    <row r="29" spans="1:70" ht="15.95" customHeight="1" thickBot="1">
      <c r="A29" s="5"/>
      <c r="B29" s="536"/>
      <c r="C29" s="666"/>
      <c r="G29" s="81"/>
      <c r="H29" s="91"/>
      <c r="I29" s="1"/>
      <c r="J29" s="355"/>
      <c r="K29" s="355"/>
      <c r="L29" s="1"/>
      <c r="M29" s="1"/>
      <c r="N29" s="1"/>
      <c r="O29" s="1"/>
      <c r="P29" s="1"/>
      <c r="Q29" s="1"/>
      <c r="R29" s="1"/>
      <c r="S29" s="1"/>
      <c r="T29" s="1"/>
      <c r="U29" s="1"/>
      <c r="V29" s="1"/>
      <c r="W29" s="1"/>
      <c r="X29" s="1"/>
      <c r="Y29" s="1"/>
      <c r="Z29" s="1"/>
      <c r="AA29" s="148"/>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row>
    <row r="30" spans="1:70" ht="30" customHeight="1" thickBot="1">
      <c r="A30" s="5"/>
      <c r="B30" s="536" t="s">
        <v>152</v>
      </c>
      <c r="C30" s="666" t="s">
        <v>427</v>
      </c>
      <c r="D30" s="102"/>
      <c r="F30" s="635"/>
      <c r="G30" s="81"/>
      <c r="H30" s="91"/>
      <c r="I30" s="1"/>
      <c r="J30" s="1"/>
      <c r="K30" s="1"/>
      <c r="L30" s="1"/>
      <c r="M30" s="1"/>
      <c r="N30" s="1"/>
      <c r="O30" s="1"/>
      <c r="P30" s="1"/>
      <c r="Q30" s="1"/>
      <c r="R30" s="1"/>
      <c r="S30" s="1"/>
      <c r="T30" s="1"/>
      <c r="U30" s="1"/>
      <c r="V30" s="1"/>
      <c r="W30" s="1"/>
      <c r="X30" s="1"/>
      <c r="Y30" s="1"/>
      <c r="Z30" s="1"/>
      <c r="AA30" s="148"/>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row>
    <row r="31" spans="1:70" ht="42" customHeight="1" thickBot="1">
      <c r="A31" s="5"/>
      <c r="B31" s="537"/>
      <c r="C31" s="809" t="s">
        <v>428</v>
      </c>
      <c r="D31" s="809"/>
      <c r="E31" s="682"/>
      <c r="F31" s="103"/>
      <c r="G31" s="81"/>
      <c r="H31" s="55"/>
      <c r="I31" s="1"/>
      <c r="J31" s="1"/>
      <c r="K31" s="1"/>
      <c r="L31" s="1"/>
      <c r="M31" s="1"/>
      <c r="N31" s="1"/>
      <c r="O31" s="1"/>
      <c r="P31" s="1"/>
      <c r="Q31" s="1"/>
      <c r="R31" s="1"/>
      <c r="S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row>
    <row r="32" spans="1:70" ht="30" customHeight="1" thickBot="1">
      <c r="A32" s="5"/>
      <c r="B32" s="536" t="s">
        <v>161</v>
      </c>
      <c r="C32" s="666" t="s">
        <v>429</v>
      </c>
      <c r="F32" s="635"/>
      <c r="G32" s="81"/>
      <c r="H32" s="91"/>
      <c r="I32" s="1"/>
      <c r="J32" s="1"/>
      <c r="K32" s="1"/>
      <c r="L32" s="1"/>
      <c r="M32" s="1"/>
      <c r="N32" s="1"/>
      <c r="O32" s="1"/>
      <c r="P32" s="1"/>
      <c r="Q32" s="1"/>
      <c r="R32" s="1"/>
      <c r="S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row>
    <row r="33" spans="1:70" s="154" customFormat="1" ht="39.950000000000003" customHeight="1" thickBot="1">
      <c r="A33" s="5"/>
      <c r="B33" s="538"/>
      <c r="C33" s="809" t="s">
        <v>428</v>
      </c>
      <c r="D33" s="809"/>
      <c r="E33" s="682"/>
      <c r="F33" s="262"/>
      <c r="G33" s="81"/>
      <c r="H33" s="55"/>
      <c r="I33" s="1"/>
      <c r="J33" s="1"/>
      <c r="K33" s="1"/>
      <c r="L33" s="1"/>
      <c r="M33" s="1"/>
      <c r="N33" s="1"/>
      <c r="O33" s="1"/>
      <c r="P33" s="1"/>
      <c r="Q33" s="1"/>
      <c r="R33" s="1"/>
      <c r="S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row>
    <row r="34" spans="1:70" ht="30" customHeight="1" thickBot="1">
      <c r="A34" s="5"/>
      <c r="B34" s="536" t="s">
        <v>163</v>
      </c>
      <c r="C34" s="666" t="s">
        <v>430</v>
      </c>
      <c r="F34" s="635"/>
      <c r="G34" s="81"/>
      <c r="H34" s="9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row>
    <row r="35" spans="1:70" ht="51" customHeight="1">
      <c r="A35" s="5"/>
      <c r="B35" s="537"/>
      <c r="C35" s="809" t="s">
        <v>431</v>
      </c>
      <c r="D35" s="809"/>
      <c r="E35" s="682"/>
      <c r="F35" s="8"/>
      <c r="G35" s="81"/>
      <c r="H35" s="55"/>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row>
    <row r="36" spans="1:70" ht="5.0999999999999996" customHeight="1" thickBot="1">
      <c r="A36" s="5"/>
      <c r="B36" s="536"/>
      <c r="C36" s="666"/>
      <c r="G36" s="81"/>
      <c r="H36" s="91"/>
      <c r="I36" s="1"/>
      <c r="J36" s="355"/>
      <c r="K36" s="355"/>
      <c r="L36" s="1"/>
      <c r="M36" s="1"/>
      <c r="N36" s="1"/>
      <c r="O36" s="1"/>
      <c r="P36" s="1"/>
      <c r="Q36" s="1"/>
      <c r="R36" s="1"/>
      <c r="S36" s="1"/>
      <c r="T36" s="1"/>
      <c r="U36" s="1"/>
      <c r="V36" s="1"/>
      <c r="W36" s="1"/>
      <c r="X36" s="1"/>
      <c r="Y36" s="1"/>
      <c r="Z36" s="1"/>
      <c r="AA36" s="148"/>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row>
    <row r="37" spans="1:70" ht="30" customHeight="1" thickBot="1">
      <c r="A37" s="5"/>
      <c r="B37" s="536" t="s">
        <v>432</v>
      </c>
      <c r="C37" s="666" t="s">
        <v>433</v>
      </c>
      <c r="F37" s="635"/>
      <c r="G37" s="81"/>
      <c r="H37" s="91"/>
      <c r="I37" s="1"/>
      <c r="J37" s="1"/>
      <c r="K37" s="1"/>
      <c r="L37" s="1"/>
      <c r="M37" s="1"/>
      <c r="N37" s="1"/>
      <c r="O37" s="1"/>
      <c r="P37" s="1"/>
      <c r="Q37" s="1"/>
      <c r="R37" s="1"/>
      <c r="S37" s="1"/>
      <c r="T37" s="1"/>
      <c r="U37" s="1"/>
      <c r="V37" s="1"/>
      <c r="W37" s="1"/>
      <c r="X37" s="1"/>
      <c r="Y37" s="1"/>
      <c r="Z37" s="1"/>
      <c r="AA37" s="148"/>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row>
    <row r="38" spans="1:70" ht="83.25" customHeight="1">
      <c r="A38" s="5"/>
      <c r="B38" s="537"/>
      <c r="C38" s="809" t="s">
        <v>434</v>
      </c>
      <c r="D38" s="809"/>
      <c r="E38" s="682"/>
      <c r="F38" s="103"/>
      <c r="G38" s="81"/>
      <c r="H38" s="55"/>
      <c r="I38" s="1"/>
      <c r="K38" s="355"/>
      <c r="L38" s="1"/>
      <c r="M38" s="1"/>
      <c r="N38" s="1"/>
      <c r="O38" s="1"/>
      <c r="P38" s="1"/>
      <c r="Q38" s="1"/>
      <c r="R38" s="1"/>
      <c r="S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row>
    <row r="39" spans="1:70" ht="5.0999999999999996" customHeight="1" thickBot="1">
      <c r="A39" s="5"/>
      <c r="B39" s="536"/>
      <c r="C39" s="666"/>
      <c r="G39" s="81"/>
      <c r="H39" s="91"/>
      <c r="I39" s="1"/>
      <c r="J39" s="355"/>
      <c r="K39" s="355"/>
      <c r="L39" s="1"/>
      <c r="M39" s="1"/>
      <c r="N39" s="1"/>
      <c r="O39" s="1"/>
      <c r="P39" s="1"/>
      <c r="Q39" s="1"/>
      <c r="R39" s="1"/>
      <c r="S39" s="1"/>
      <c r="T39" s="1"/>
      <c r="U39" s="1"/>
      <c r="V39" s="1"/>
      <c r="W39" s="1"/>
      <c r="X39" s="1"/>
      <c r="Y39" s="1"/>
      <c r="Z39" s="1"/>
      <c r="AA39" s="148"/>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row>
    <row r="40" spans="1:70" ht="30" customHeight="1" thickBot="1">
      <c r="A40" s="5"/>
      <c r="B40" s="536" t="s">
        <v>435</v>
      </c>
      <c r="C40" s="666" t="s">
        <v>436</v>
      </c>
      <c r="F40" s="635"/>
      <c r="G40" s="81"/>
      <c r="H40" s="91"/>
      <c r="I40" s="1"/>
      <c r="K40" s="355"/>
      <c r="L40" s="1"/>
      <c r="M40" s="1"/>
      <c r="N40" s="1"/>
      <c r="O40" s="1"/>
      <c r="P40" s="1"/>
      <c r="Q40" s="1"/>
      <c r="R40" s="1"/>
      <c r="S40" s="1"/>
      <c r="T40" s="1"/>
      <c r="U40" s="1"/>
      <c r="V40" s="1"/>
      <c r="W40" s="1"/>
      <c r="X40" s="1"/>
      <c r="Y40" s="1"/>
      <c r="Z40" s="1"/>
      <c r="AA40" s="148"/>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row>
    <row r="41" spans="1:70" ht="8.25" customHeight="1">
      <c r="A41" s="5"/>
      <c r="B41" s="536"/>
      <c r="C41" s="666"/>
      <c r="G41" s="81"/>
      <c r="H41" s="91"/>
      <c r="I41" s="1"/>
      <c r="J41" s="355"/>
      <c r="K41" s="355"/>
      <c r="L41" s="1"/>
      <c r="M41" s="1"/>
      <c r="N41" s="1"/>
      <c r="O41" s="1"/>
      <c r="P41" s="1"/>
      <c r="Q41" s="1"/>
      <c r="R41" s="1"/>
      <c r="S41" s="1"/>
      <c r="T41" s="1"/>
      <c r="U41" s="1"/>
      <c r="V41" s="1"/>
      <c r="W41" s="1"/>
      <c r="X41" s="1"/>
      <c r="Y41" s="1"/>
      <c r="Z41" s="1"/>
      <c r="AA41" s="148"/>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row>
    <row r="42" spans="1:70" ht="8.25" customHeight="1" thickBot="1">
      <c r="A42" s="5"/>
      <c r="B42" s="536"/>
      <c r="C42" s="666"/>
      <c r="G42" s="81"/>
      <c r="H42" s="91"/>
      <c r="I42" s="1"/>
      <c r="J42" s="355"/>
      <c r="K42" s="355"/>
      <c r="L42" s="1"/>
      <c r="M42" s="1"/>
      <c r="N42" s="1"/>
      <c r="O42" s="1"/>
      <c r="P42" s="1"/>
      <c r="Q42" s="1"/>
      <c r="R42" s="1"/>
      <c r="S42" s="1"/>
      <c r="T42" s="1"/>
      <c r="U42" s="1"/>
      <c r="V42" s="1"/>
      <c r="W42" s="1"/>
      <c r="X42" s="1"/>
      <c r="Y42" s="1"/>
      <c r="Z42" s="1"/>
      <c r="AA42" s="148"/>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row>
    <row r="43" spans="1:70" ht="30.95" customHeight="1" thickBot="1">
      <c r="A43" s="5"/>
      <c r="B43" s="536" t="s">
        <v>437</v>
      </c>
      <c r="C43" s="666" t="s">
        <v>438</v>
      </c>
      <c r="F43" s="635"/>
      <c r="G43" s="81"/>
      <c r="H43" s="91"/>
      <c r="I43" s="1"/>
      <c r="K43" s="355"/>
      <c r="L43" s="1"/>
      <c r="M43" s="1"/>
      <c r="N43" s="1"/>
      <c r="O43" s="1"/>
      <c r="P43" s="1"/>
      <c r="Q43" s="1"/>
      <c r="R43" s="1"/>
      <c r="S43" s="1"/>
      <c r="T43" s="1"/>
      <c r="U43" s="1"/>
      <c r="V43" s="1"/>
      <c r="W43" s="1"/>
      <c r="X43" s="1"/>
      <c r="Y43" s="1"/>
      <c r="Z43" s="1"/>
      <c r="AA43" s="148"/>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row>
    <row r="44" spans="1:70" ht="15.95" customHeight="1">
      <c r="A44" s="5"/>
      <c r="B44" s="536"/>
      <c r="C44" s="666"/>
      <c r="G44" s="81"/>
      <c r="H44" s="91"/>
      <c r="I44" s="1"/>
      <c r="J44" s="355"/>
      <c r="K44" s="355"/>
      <c r="L44" s="1"/>
      <c r="M44" s="1"/>
      <c r="N44" s="1"/>
      <c r="O44" s="1"/>
      <c r="P44" s="1"/>
      <c r="Q44" s="1"/>
      <c r="R44" s="1"/>
      <c r="S44" s="1"/>
      <c r="T44" s="1"/>
      <c r="U44" s="1"/>
      <c r="V44" s="1"/>
      <c r="W44" s="1"/>
      <c r="X44" s="1"/>
      <c r="Y44" s="1"/>
      <c r="Z44" s="1"/>
      <c r="AA44" s="148"/>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row>
    <row r="45" spans="1:70" ht="33.950000000000003" customHeight="1">
      <c r="A45" s="5"/>
      <c r="B45" s="536"/>
      <c r="C45" s="809" t="s">
        <v>439</v>
      </c>
      <c r="D45" s="809"/>
      <c r="E45" s="809"/>
      <c r="F45" s="809"/>
      <c r="G45" s="81"/>
      <c r="H45" s="91"/>
      <c r="I45" s="1"/>
      <c r="K45" s="355"/>
      <c r="L45" s="1"/>
      <c r="M45" s="1"/>
      <c r="N45" s="1"/>
      <c r="O45" s="1"/>
      <c r="P45" s="1"/>
      <c r="Q45" s="1"/>
      <c r="R45" s="1"/>
      <c r="S45" s="1"/>
      <c r="T45" s="1"/>
      <c r="U45" s="1"/>
      <c r="V45" s="1"/>
      <c r="W45" s="1"/>
      <c r="X45" s="1"/>
      <c r="Y45" s="1"/>
      <c r="Z45" s="1"/>
      <c r="AA45" s="148"/>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row>
    <row r="46" spans="1:70" ht="6.95" customHeight="1">
      <c r="A46" s="5"/>
      <c r="B46" s="536"/>
      <c r="C46" s="666"/>
      <c r="D46" s="657"/>
      <c r="E46" s="657"/>
      <c r="F46" s="657"/>
      <c r="G46" s="81"/>
      <c r="H46" s="91"/>
      <c r="I46" s="1"/>
      <c r="J46" s="355"/>
      <c r="K46" s="355"/>
      <c r="L46" s="1"/>
      <c r="M46" s="1"/>
      <c r="N46" s="1"/>
      <c r="O46" s="1"/>
      <c r="P46" s="1"/>
      <c r="Q46" s="1"/>
      <c r="R46" s="1"/>
      <c r="S46" s="1"/>
      <c r="T46" s="1"/>
      <c r="U46" s="1"/>
      <c r="V46" s="1"/>
      <c r="W46" s="1"/>
      <c r="X46" s="1"/>
      <c r="Y46" s="1"/>
      <c r="Z46" s="1"/>
      <c r="AA46" s="148"/>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row>
    <row r="47" spans="1:70" ht="33" customHeight="1">
      <c r="A47" s="5"/>
      <c r="B47" s="536"/>
      <c r="C47" s="809" t="s">
        <v>440</v>
      </c>
      <c r="D47" s="809"/>
      <c r="E47" s="809"/>
      <c r="F47" s="809"/>
      <c r="G47" s="81"/>
      <c r="H47" s="91"/>
      <c r="I47" s="1"/>
      <c r="J47" s="355"/>
      <c r="K47" s="355"/>
      <c r="L47" s="1"/>
      <c r="M47" s="1"/>
      <c r="N47" s="1"/>
      <c r="O47" s="1"/>
      <c r="P47" s="1"/>
      <c r="Q47" s="1"/>
      <c r="R47" s="1"/>
      <c r="S47" s="1"/>
      <c r="T47" s="1"/>
      <c r="U47" s="1"/>
      <c r="V47" s="1"/>
      <c r="W47" s="1"/>
      <c r="X47" s="1"/>
      <c r="Y47" s="1"/>
      <c r="Z47" s="1"/>
      <c r="AA47" s="148"/>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row>
    <row r="48" spans="1:70" ht="6.95" customHeight="1">
      <c r="A48" s="5"/>
      <c r="B48" s="536"/>
      <c r="C48" s="666"/>
      <c r="D48" s="657"/>
      <c r="E48" s="657"/>
      <c r="F48" s="657"/>
      <c r="G48" s="81"/>
      <c r="H48" s="91"/>
      <c r="I48" s="1"/>
      <c r="J48" s="355"/>
      <c r="K48" s="355"/>
      <c r="L48" s="1"/>
      <c r="M48" s="1"/>
      <c r="N48" s="1"/>
      <c r="O48" s="1"/>
      <c r="P48" s="1"/>
      <c r="Q48" s="1"/>
      <c r="R48" s="1"/>
      <c r="S48" s="1"/>
      <c r="T48" s="1"/>
      <c r="U48" s="1"/>
      <c r="V48" s="1"/>
      <c r="W48" s="1"/>
      <c r="X48" s="1"/>
      <c r="Y48" s="1"/>
      <c r="Z48" s="1"/>
      <c r="AA48" s="148"/>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row>
    <row r="49" spans="1:70" ht="96.95" customHeight="1">
      <c r="A49" s="5"/>
      <c r="B49" s="536"/>
      <c r="C49" s="806" t="s">
        <v>441</v>
      </c>
      <c r="D49" s="806"/>
      <c r="E49" s="806"/>
      <c r="F49" s="806"/>
      <c r="G49" s="81"/>
      <c r="H49" s="91"/>
      <c r="I49" s="1"/>
      <c r="J49" s="355"/>
      <c r="K49" s="355"/>
      <c r="L49" s="1"/>
      <c r="M49" s="1"/>
      <c r="N49" s="1"/>
      <c r="O49" s="1"/>
      <c r="P49" s="1"/>
      <c r="Q49" s="1"/>
      <c r="R49" s="1"/>
      <c r="S49" s="1"/>
      <c r="T49" s="1"/>
      <c r="U49" s="1"/>
      <c r="V49" s="1"/>
      <c r="W49" s="1"/>
      <c r="X49" s="1"/>
      <c r="Y49" s="1"/>
      <c r="Z49" s="1"/>
      <c r="AA49" s="148"/>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row>
    <row r="50" spans="1:70" s="154" customFormat="1" ht="11.1" customHeight="1" thickBot="1">
      <c r="A50" s="5"/>
      <c r="B50" s="536"/>
      <c r="C50" s="805"/>
      <c r="D50" s="805"/>
      <c r="E50" s="805"/>
      <c r="F50" s="805"/>
      <c r="G50" s="81"/>
      <c r="H50" s="96"/>
      <c r="I50" s="1"/>
      <c r="J50" s="355"/>
      <c r="K50" s="355"/>
      <c r="L50" s="1"/>
      <c r="M50" s="1"/>
      <c r="N50" s="1"/>
      <c r="O50" s="1"/>
      <c r="P50" s="1"/>
      <c r="Q50" s="1"/>
      <c r="R50" s="1"/>
      <c r="S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row>
    <row r="51" spans="1:70" s="154" customFormat="1" ht="30" customHeight="1" thickBot="1">
      <c r="A51" s="81"/>
      <c r="B51" s="536" t="s">
        <v>442</v>
      </c>
      <c r="C51" s="666" t="s">
        <v>443</v>
      </c>
      <c r="F51" s="323"/>
      <c r="G51" s="81"/>
      <c r="H51" s="55"/>
      <c r="I51" s="1"/>
      <c r="J51" s="810"/>
      <c r="K51" s="810"/>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row>
    <row r="52" spans="1:70" s="154" customFormat="1" ht="18" customHeight="1">
      <c r="A52" s="81"/>
      <c r="B52" s="539"/>
      <c r="C52" s="805" t="s">
        <v>444</v>
      </c>
      <c r="D52" s="805"/>
      <c r="E52" s="272"/>
      <c r="F52" s="666"/>
      <c r="G52" s="81"/>
      <c r="H52" s="55"/>
      <c r="I52" s="1"/>
      <c r="J52" s="681"/>
      <c r="K52" s="68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row>
    <row r="53" spans="1:70" s="154" customFormat="1" ht="81.95" customHeight="1">
      <c r="A53" s="81"/>
      <c r="B53" s="540"/>
      <c r="C53" s="806" t="s">
        <v>445</v>
      </c>
      <c r="D53" s="806"/>
      <c r="E53" s="806"/>
      <c r="F53" s="806"/>
      <c r="G53" s="81"/>
      <c r="H53" s="55"/>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row>
    <row r="54" spans="1:70" s="6" customFormat="1" ht="5.0999999999999996" customHeight="1">
      <c r="A54" s="5"/>
      <c r="B54" s="54"/>
      <c r="C54" s="5"/>
      <c r="D54" s="5"/>
      <c r="E54" s="5"/>
      <c r="F54" s="103"/>
      <c r="G54" s="5"/>
      <c r="H54" s="55"/>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row>
    <row r="55" spans="1:70" ht="5.0999999999999996" customHeight="1" thickBot="1">
      <c r="A55" s="128"/>
      <c r="B55" s="87"/>
      <c r="C55" s="88"/>
      <c r="D55" s="88"/>
      <c r="E55" s="88"/>
      <c r="F55" s="88"/>
      <c r="G55" s="88"/>
      <c r="H55" s="89"/>
      <c r="I55" s="5"/>
      <c r="J55" s="5"/>
      <c r="K55" s="5"/>
      <c r="L55" s="5"/>
      <c r="M55" s="5"/>
      <c r="N55" s="5"/>
      <c r="O55" s="5"/>
      <c r="P55" s="5"/>
    </row>
    <row r="56" spans="1:70" ht="18.95">
      <c r="A56" s="128"/>
      <c r="B56" s="128"/>
      <c r="C56" s="128"/>
      <c r="D56" s="128"/>
      <c r="E56" s="128"/>
      <c r="F56" s="128"/>
      <c r="G56" s="128"/>
      <c r="H56" s="128"/>
      <c r="I56" s="1"/>
      <c r="J56" s="1"/>
      <c r="M56" s="177"/>
      <c r="N56" s="5"/>
      <c r="O56" s="5"/>
      <c r="P56" s="5"/>
      <c r="Q56" s="5"/>
      <c r="R56" s="5"/>
      <c r="S56" s="5"/>
      <c r="T56" s="5"/>
      <c r="U56" s="5"/>
      <c r="V56" s="5"/>
      <c r="W56" s="5"/>
      <c r="X56" s="5"/>
    </row>
    <row r="57" spans="1:70">
      <c r="A57" s="128"/>
      <c r="B57" s="128"/>
      <c r="C57" s="128"/>
      <c r="D57" s="128"/>
      <c r="E57" s="128"/>
      <c r="F57" s="128"/>
      <c r="G57" s="128"/>
      <c r="H57" s="128"/>
      <c r="I57" s="1"/>
      <c r="J57" s="1"/>
      <c r="M57" s="5"/>
      <c r="N57" s="5"/>
      <c r="O57" s="5"/>
      <c r="P57" s="5"/>
      <c r="Q57" s="5"/>
      <c r="R57" s="5"/>
      <c r="S57" s="5"/>
      <c r="T57" s="5"/>
      <c r="U57" s="5"/>
      <c r="V57" s="5"/>
      <c r="W57" s="5"/>
      <c r="X57" s="5"/>
    </row>
    <row r="58" spans="1:70">
      <c r="A58" s="128"/>
      <c r="B58" s="128"/>
      <c r="C58" s="128"/>
      <c r="D58" s="128"/>
      <c r="E58" s="128"/>
      <c r="F58" s="128"/>
      <c r="G58" s="128"/>
      <c r="H58" s="128"/>
      <c r="I58" s="1"/>
      <c r="J58" s="1"/>
    </row>
    <row r="59" spans="1:70">
      <c r="A59" s="128"/>
      <c r="B59" s="128"/>
      <c r="C59" s="128"/>
      <c r="D59" s="128"/>
      <c r="E59" s="128"/>
      <c r="F59" s="128"/>
      <c r="G59" s="128"/>
      <c r="H59" s="128"/>
      <c r="I59" s="1"/>
      <c r="J59" s="1"/>
      <c r="M59" s="1"/>
      <c r="N59" s="1"/>
      <c r="O59" s="1"/>
      <c r="P59" s="1"/>
      <c r="Q59" s="1"/>
      <c r="R59" s="1"/>
      <c r="S59" s="1"/>
      <c r="T59" s="1"/>
      <c r="U59" s="1"/>
      <c r="V59" s="1"/>
      <c r="W59" s="1"/>
      <c r="X59" s="1"/>
    </row>
    <row r="60" spans="1:70">
      <c r="A60" s="128"/>
      <c r="B60" s="128"/>
      <c r="C60" s="128"/>
      <c r="D60" s="128"/>
      <c r="E60" s="128"/>
      <c r="F60" s="128"/>
      <c r="G60" s="128"/>
      <c r="H60" s="128"/>
      <c r="I60" s="1"/>
      <c r="J60" s="1"/>
      <c r="M60" s="1"/>
      <c r="N60" s="1"/>
      <c r="O60" s="1"/>
      <c r="P60" s="1"/>
      <c r="Q60" s="1"/>
      <c r="R60" s="1"/>
      <c r="S60" s="1"/>
      <c r="T60" s="1"/>
      <c r="U60" s="1"/>
      <c r="V60" s="1"/>
      <c r="W60" s="1"/>
      <c r="X60" s="1"/>
    </row>
    <row r="61" spans="1:70">
      <c r="A61" s="128"/>
      <c r="B61" s="128"/>
      <c r="C61" s="128"/>
      <c r="D61" s="128"/>
      <c r="E61" s="128"/>
      <c r="F61" s="128"/>
      <c r="G61" s="128"/>
      <c r="H61" s="128"/>
      <c r="I61" s="1"/>
      <c r="J61" s="1"/>
      <c r="M61" s="1"/>
      <c r="N61" s="1"/>
      <c r="O61" s="1"/>
      <c r="P61" s="1"/>
      <c r="Q61" s="1"/>
      <c r="R61" s="1"/>
      <c r="S61" s="1"/>
      <c r="T61" s="1"/>
      <c r="U61" s="1"/>
      <c r="V61" s="1"/>
      <c r="W61" s="1"/>
      <c r="X61" s="1"/>
    </row>
    <row r="62" spans="1:70">
      <c r="A62" s="128"/>
      <c r="B62" s="128"/>
      <c r="C62" s="128"/>
      <c r="D62" s="128"/>
      <c r="E62" s="128"/>
      <c r="F62" s="128"/>
      <c r="G62" s="128"/>
      <c r="H62" s="128"/>
      <c r="I62" s="1"/>
      <c r="J62" s="1"/>
      <c r="O62" s="1"/>
      <c r="P62" s="1"/>
      <c r="Q62" s="1"/>
      <c r="R62" s="1"/>
      <c r="S62" s="1"/>
      <c r="T62" s="1"/>
      <c r="U62" s="1"/>
      <c r="V62" s="1"/>
      <c r="W62" s="1"/>
      <c r="X62" s="1"/>
    </row>
    <row r="63" spans="1:70">
      <c r="A63" s="128"/>
      <c r="B63" s="128"/>
      <c r="C63" s="128"/>
      <c r="D63" s="128"/>
      <c r="E63" s="128"/>
      <c r="F63" s="128"/>
      <c r="G63" s="128"/>
      <c r="H63" s="128"/>
      <c r="I63" s="1"/>
      <c r="J63" s="1"/>
      <c r="O63" s="1"/>
      <c r="P63" s="1"/>
      <c r="Q63" s="1"/>
      <c r="R63" s="1"/>
      <c r="S63" s="1"/>
      <c r="T63" s="1"/>
      <c r="U63" s="1"/>
      <c r="V63" s="1"/>
      <c r="W63" s="1"/>
      <c r="X63" s="1"/>
    </row>
    <row r="64" spans="1:70" s="26" customFormat="1">
      <c r="A64" s="128"/>
      <c r="B64" s="128"/>
      <c r="C64" s="128"/>
      <c r="D64" s="128"/>
      <c r="E64" s="128"/>
      <c r="F64" s="128"/>
      <c r="G64" s="128"/>
      <c r="H64" s="128"/>
      <c r="I64" s="27"/>
      <c r="J64" s="27"/>
      <c r="O64" s="27"/>
      <c r="P64" s="27"/>
      <c r="Q64" s="27"/>
      <c r="R64" s="27"/>
      <c r="S64" s="27"/>
      <c r="T64" s="27"/>
      <c r="U64" s="27"/>
      <c r="V64" s="27"/>
      <c r="W64" s="27"/>
      <c r="X64" s="27"/>
      <c r="Y64" s="27"/>
      <c r="Z64" s="27"/>
      <c r="AA64" s="27"/>
      <c r="AB64" s="27"/>
      <c r="AC64" s="27"/>
      <c r="AD64" s="27"/>
      <c r="AE64" s="27"/>
      <c r="AF64" s="27"/>
      <c r="AG64" s="27"/>
      <c r="AH64" s="27"/>
      <c r="AI64" s="27"/>
      <c r="AJ64" s="27"/>
      <c r="AK64" s="27"/>
      <c r="AL64" s="27"/>
    </row>
    <row r="65" spans="1:39">
      <c r="A65" s="128"/>
      <c r="B65" s="128"/>
      <c r="C65" s="128"/>
      <c r="D65" s="128"/>
      <c r="E65" s="128"/>
      <c r="F65" s="128"/>
      <c r="G65" s="128"/>
      <c r="H65" s="128"/>
      <c r="I65" s="1"/>
      <c r="J65" s="1"/>
      <c r="O65" s="1"/>
      <c r="P65" s="1"/>
      <c r="Q65" s="1"/>
      <c r="R65" s="1"/>
      <c r="S65" s="1"/>
      <c r="T65" s="1"/>
      <c r="U65" s="1"/>
      <c r="V65" s="1"/>
      <c r="W65" s="1"/>
      <c r="X65" s="1"/>
      <c r="Y65" s="1"/>
      <c r="Z65" s="1"/>
      <c r="AA65" s="1"/>
      <c r="AB65" s="1"/>
      <c r="AC65" s="1"/>
      <c r="AD65" s="1"/>
      <c r="AE65" s="1"/>
      <c r="AF65" s="1"/>
      <c r="AG65" s="1"/>
      <c r="AH65" s="1"/>
      <c r="AI65" s="1"/>
      <c r="AJ65" s="1"/>
      <c r="AK65" s="1"/>
      <c r="AL65" s="1"/>
      <c r="AM65" s="1"/>
    </row>
    <row r="66" spans="1:39">
      <c r="A66" s="128"/>
      <c r="B66" s="128"/>
      <c r="C66" s="128"/>
      <c r="D66" s="128"/>
      <c r="E66" s="128"/>
      <c r="F66" s="128"/>
      <c r="G66" s="128"/>
      <c r="H66" s="128"/>
      <c r="I66" s="1"/>
      <c r="J66" s="1"/>
      <c r="O66" s="1"/>
      <c r="P66" s="1"/>
      <c r="Q66" s="1"/>
      <c r="R66" s="1"/>
      <c r="S66" s="1"/>
      <c r="T66" s="1"/>
      <c r="U66" s="1"/>
      <c r="V66" s="1"/>
      <c r="W66" s="1"/>
      <c r="X66" s="1"/>
      <c r="Y66" s="1"/>
      <c r="Z66" s="1"/>
      <c r="AA66" s="1"/>
      <c r="AB66" s="1"/>
      <c r="AC66" s="1"/>
      <c r="AD66" s="1"/>
      <c r="AE66" s="1"/>
      <c r="AF66" s="1"/>
      <c r="AG66" s="1"/>
      <c r="AH66" s="1"/>
      <c r="AI66" s="1"/>
      <c r="AJ66" s="1"/>
      <c r="AK66" s="1"/>
      <c r="AL66" s="1"/>
      <c r="AM66" s="1"/>
    </row>
    <row r="67" spans="1:39">
      <c r="A67" s="128"/>
      <c r="B67" s="128"/>
      <c r="C67" s="128"/>
      <c r="D67" s="128"/>
      <c r="E67" s="128"/>
      <c r="F67" s="128"/>
      <c r="G67" s="128"/>
      <c r="H67" s="128"/>
      <c r="I67" s="1"/>
      <c r="J67" s="1"/>
      <c r="O67" s="1"/>
      <c r="P67" s="1"/>
      <c r="Q67" s="1"/>
      <c r="R67" s="1"/>
      <c r="S67" s="1"/>
      <c r="T67" s="1"/>
      <c r="U67" s="1"/>
      <c r="V67" s="1"/>
      <c r="W67" s="1"/>
      <c r="X67" s="1"/>
      <c r="Y67" s="1"/>
      <c r="Z67" s="1"/>
      <c r="AA67" s="1"/>
      <c r="AB67" s="1"/>
      <c r="AC67" s="1"/>
      <c r="AD67" s="1"/>
      <c r="AE67" s="1"/>
      <c r="AF67" s="1"/>
      <c r="AG67" s="1"/>
      <c r="AH67" s="1"/>
      <c r="AI67" s="1"/>
      <c r="AJ67" s="1"/>
      <c r="AK67" s="1"/>
      <c r="AL67" s="1"/>
      <c r="AM67" s="1"/>
    </row>
    <row r="68" spans="1:39">
      <c r="A68" s="128"/>
      <c r="B68" s="128"/>
      <c r="C68" s="128"/>
      <c r="D68" s="128"/>
      <c r="E68" s="128"/>
      <c r="F68" s="128"/>
      <c r="G68" s="128"/>
      <c r="H68" s="128"/>
      <c r="I68" s="1"/>
      <c r="J68" s="1"/>
      <c r="O68" s="1"/>
      <c r="P68" s="1"/>
      <c r="Q68" s="1"/>
      <c r="R68" s="1"/>
      <c r="S68" s="1"/>
      <c r="T68" s="1"/>
      <c r="U68" s="1"/>
      <c r="V68" s="1"/>
      <c r="W68" s="1"/>
      <c r="X68" s="1"/>
      <c r="Y68" s="1"/>
      <c r="Z68" s="1"/>
      <c r="AA68" s="1"/>
      <c r="AB68" s="1"/>
      <c r="AC68" s="1"/>
      <c r="AD68" s="1"/>
      <c r="AE68" s="1"/>
      <c r="AF68" s="1"/>
      <c r="AG68" s="1"/>
      <c r="AH68" s="1"/>
      <c r="AI68" s="1"/>
      <c r="AJ68" s="1"/>
      <c r="AK68" s="1"/>
      <c r="AL68" s="1"/>
      <c r="AM68" s="1"/>
    </row>
    <row r="69" spans="1:39">
      <c r="A69" s="128"/>
      <c r="B69" s="128"/>
      <c r="C69" s="128"/>
      <c r="D69" s="128"/>
      <c r="E69" s="128"/>
      <c r="F69" s="128"/>
      <c r="G69" s="128"/>
      <c r="H69" s="128"/>
      <c r="I69" s="1"/>
      <c r="J69" s="1"/>
      <c r="O69" s="1"/>
      <c r="P69" s="1"/>
      <c r="Q69" s="1"/>
      <c r="R69" s="1"/>
      <c r="S69" s="1"/>
      <c r="T69" s="1"/>
      <c r="U69" s="1"/>
      <c r="V69" s="1"/>
      <c r="W69" s="1"/>
      <c r="X69" s="1"/>
      <c r="Y69" s="1"/>
      <c r="Z69" s="1"/>
      <c r="AA69" s="1"/>
      <c r="AB69" s="1"/>
      <c r="AC69" s="1"/>
      <c r="AD69" s="1"/>
      <c r="AE69" s="1"/>
      <c r="AF69" s="1"/>
      <c r="AG69" s="1"/>
      <c r="AH69" s="1"/>
      <c r="AI69" s="1"/>
      <c r="AJ69" s="1"/>
      <c r="AK69" s="1"/>
      <c r="AL69" s="1"/>
      <c r="AM69" s="1"/>
    </row>
    <row r="70" spans="1:39">
      <c r="A70" s="128"/>
      <c r="B70" s="128"/>
      <c r="C70" s="128"/>
      <c r="D70" s="128"/>
      <c r="E70" s="128"/>
      <c r="F70" s="128"/>
      <c r="G70" s="128"/>
      <c r="H70" s="128"/>
      <c r="I70" s="1"/>
      <c r="J70" s="1"/>
      <c r="O70" s="1"/>
      <c r="P70" s="1"/>
      <c r="Q70" s="1"/>
      <c r="R70" s="1"/>
      <c r="S70" s="1"/>
      <c r="T70" s="1"/>
      <c r="U70" s="1"/>
      <c r="V70" s="1"/>
      <c r="W70" s="1"/>
      <c r="X70" s="1"/>
      <c r="Y70" s="1"/>
      <c r="Z70" s="1"/>
      <c r="AA70" s="1"/>
      <c r="AB70" s="1"/>
      <c r="AC70" s="1"/>
      <c r="AD70" s="1"/>
      <c r="AE70" s="1"/>
      <c r="AF70" s="1"/>
      <c r="AG70" s="1"/>
      <c r="AH70" s="1"/>
      <c r="AI70" s="1"/>
      <c r="AJ70" s="1"/>
      <c r="AK70" s="1"/>
      <c r="AL70" s="1"/>
      <c r="AM70" s="1"/>
    </row>
    <row r="71" spans="1:39">
      <c r="A71" s="128"/>
      <c r="B71" s="128"/>
      <c r="C71" s="128"/>
      <c r="D71" s="128"/>
      <c r="E71" s="128"/>
      <c r="F71" s="128"/>
      <c r="G71" s="128"/>
      <c r="H71" s="128"/>
      <c r="I71" s="1"/>
      <c r="J71" s="1"/>
      <c r="O71" s="1"/>
      <c r="P71" s="1"/>
      <c r="Q71" s="1"/>
      <c r="R71" s="1"/>
      <c r="S71" s="1"/>
      <c r="T71" s="1"/>
      <c r="U71" s="1"/>
      <c r="V71" s="1"/>
      <c r="W71" s="1"/>
      <c r="X71" s="1"/>
      <c r="Y71" s="1"/>
      <c r="Z71" s="1"/>
      <c r="AA71" s="1"/>
      <c r="AB71" s="1"/>
      <c r="AC71" s="1"/>
      <c r="AD71" s="1"/>
      <c r="AE71" s="1"/>
      <c r="AF71" s="1"/>
      <c r="AG71" s="1"/>
      <c r="AH71" s="1"/>
      <c r="AI71" s="1"/>
      <c r="AJ71" s="1"/>
      <c r="AK71" s="1"/>
      <c r="AL71" s="1"/>
      <c r="AM71" s="1"/>
    </row>
    <row r="72" spans="1:39">
      <c r="A72" s="128"/>
      <c r="B72" s="128"/>
      <c r="C72" s="128"/>
      <c r="D72" s="128"/>
      <c r="E72" s="128"/>
      <c r="F72" s="128"/>
      <c r="G72" s="128"/>
      <c r="H72" s="128"/>
      <c r="I72" s="1"/>
      <c r="J72" s="1"/>
      <c r="O72" s="1"/>
      <c r="P72" s="1"/>
      <c r="Q72" s="1"/>
      <c r="R72" s="1"/>
      <c r="S72" s="1"/>
      <c r="T72" s="1"/>
      <c r="U72" s="1"/>
      <c r="V72" s="1"/>
      <c r="W72" s="1"/>
      <c r="X72" s="1"/>
      <c r="Y72" s="1"/>
      <c r="Z72" s="1"/>
      <c r="AA72" s="1"/>
      <c r="AB72" s="1"/>
      <c r="AC72" s="1"/>
      <c r="AD72" s="1"/>
      <c r="AE72" s="1"/>
      <c r="AF72" s="1"/>
      <c r="AG72" s="1"/>
      <c r="AH72" s="1"/>
      <c r="AI72" s="1"/>
      <c r="AJ72" s="1"/>
      <c r="AK72" s="1"/>
      <c r="AL72" s="1"/>
      <c r="AM72" s="1"/>
    </row>
    <row r="73" spans="1:39">
      <c r="A73" s="128"/>
      <c r="B73" s="128"/>
      <c r="C73" s="128"/>
      <c r="D73" s="128"/>
      <c r="E73" s="128"/>
      <c r="F73" s="128"/>
      <c r="G73" s="128"/>
      <c r="H73" s="128"/>
      <c r="I73" s="1"/>
      <c r="J73" s="1"/>
      <c r="W73" s="1"/>
      <c r="X73" s="1"/>
      <c r="Y73" s="1"/>
      <c r="Z73" s="1"/>
      <c r="AA73" s="1"/>
      <c r="AB73" s="1"/>
      <c r="AC73" s="1"/>
      <c r="AD73" s="1"/>
      <c r="AE73" s="1"/>
      <c r="AF73" s="1"/>
      <c r="AG73" s="1"/>
      <c r="AH73" s="1"/>
      <c r="AI73" s="1"/>
      <c r="AJ73" s="1"/>
      <c r="AK73" s="1"/>
      <c r="AL73" s="1"/>
      <c r="AM73" s="1"/>
    </row>
    <row r="74" spans="1:39">
      <c r="A74" s="128"/>
      <c r="B74" s="128"/>
      <c r="C74" s="128"/>
      <c r="D74" s="128"/>
      <c r="E74" s="128"/>
      <c r="F74" s="128"/>
      <c r="G74" s="128"/>
      <c r="H74" s="128"/>
      <c r="I74" s="1"/>
      <c r="J74" s="1"/>
      <c r="O74" s="1"/>
      <c r="P74" s="1"/>
      <c r="Q74" s="1"/>
      <c r="R74" s="1"/>
      <c r="S74" s="1"/>
      <c r="T74" s="1"/>
      <c r="U74" s="1"/>
      <c r="V74" s="1"/>
      <c r="W74" s="1"/>
      <c r="X74" s="1"/>
      <c r="Y74" s="1"/>
      <c r="Z74" s="1"/>
      <c r="AA74" s="1"/>
      <c r="AB74" s="1"/>
      <c r="AC74" s="1"/>
      <c r="AD74" s="1"/>
      <c r="AE74" s="1"/>
      <c r="AF74" s="1"/>
      <c r="AG74" s="1"/>
      <c r="AH74" s="1"/>
      <c r="AI74" s="1"/>
      <c r="AJ74" s="1"/>
      <c r="AK74" s="1"/>
      <c r="AL74" s="1"/>
      <c r="AM74" s="1"/>
    </row>
    <row r="75" spans="1:39">
      <c r="A75" s="128"/>
      <c r="B75" s="128"/>
      <c r="C75" s="128"/>
      <c r="D75" s="128"/>
      <c r="E75" s="128"/>
      <c r="F75" s="128"/>
      <c r="G75" s="128"/>
      <c r="H75" s="128"/>
      <c r="I75" s="1"/>
      <c r="J75" s="1"/>
      <c r="O75" s="1"/>
      <c r="P75" s="1"/>
      <c r="Q75" s="1"/>
      <c r="R75" s="1"/>
      <c r="S75" s="1"/>
      <c r="T75" s="1"/>
      <c r="U75" s="1"/>
      <c r="V75" s="1"/>
      <c r="W75" s="1"/>
      <c r="X75" s="1"/>
      <c r="Y75" s="1"/>
      <c r="Z75" s="1"/>
      <c r="AA75" s="1"/>
      <c r="AB75" s="1"/>
      <c r="AC75" s="1"/>
      <c r="AD75" s="1"/>
      <c r="AE75" s="1"/>
      <c r="AF75" s="1"/>
      <c r="AG75" s="1"/>
      <c r="AH75" s="1"/>
      <c r="AI75" s="1"/>
      <c r="AJ75" s="1"/>
      <c r="AK75" s="1"/>
      <c r="AL75" s="1"/>
      <c r="AM75" s="1"/>
    </row>
    <row r="76" spans="1:39">
      <c r="A76" s="128"/>
      <c r="B76" s="128"/>
      <c r="C76" s="128"/>
      <c r="D76" s="128"/>
      <c r="E76" s="128"/>
      <c r="F76" s="128"/>
      <c r="G76" s="128"/>
      <c r="H76" s="128"/>
      <c r="I76" s="1"/>
      <c r="J76" s="1"/>
      <c r="O76" s="1"/>
      <c r="P76" s="1"/>
      <c r="Q76" s="1"/>
      <c r="R76" s="1"/>
      <c r="S76" s="1"/>
      <c r="T76" s="1"/>
      <c r="U76" s="1"/>
      <c r="V76" s="1"/>
      <c r="W76" s="1"/>
      <c r="X76" s="1"/>
      <c r="Y76" s="1"/>
      <c r="Z76" s="1"/>
      <c r="AA76" s="1"/>
      <c r="AB76" s="1"/>
      <c r="AC76" s="1"/>
      <c r="AD76" s="1"/>
      <c r="AE76" s="1"/>
      <c r="AF76" s="1"/>
      <c r="AG76" s="1"/>
      <c r="AH76" s="1"/>
      <c r="AI76" s="1"/>
      <c r="AJ76" s="1"/>
      <c r="AK76" s="1"/>
      <c r="AL76" s="1"/>
      <c r="AM76" s="1"/>
    </row>
    <row r="77" spans="1:39">
      <c r="A77" s="128"/>
      <c r="B77" s="128"/>
      <c r="C77" s="128"/>
      <c r="D77" s="128"/>
      <c r="E77" s="128"/>
      <c r="F77" s="128"/>
      <c r="G77" s="128"/>
      <c r="H77" s="128"/>
      <c r="I77" s="1"/>
      <c r="J77" s="1"/>
      <c r="O77" s="1"/>
      <c r="P77" s="1"/>
      <c r="Q77" s="1"/>
      <c r="R77" s="1"/>
      <c r="S77" s="1"/>
      <c r="T77" s="1"/>
      <c r="U77" s="1"/>
      <c r="V77" s="1"/>
      <c r="W77" s="1"/>
      <c r="X77" s="1"/>
      <c r="Y77" s="1"/>
      <c r="Z77" s="1"/>
      <c r="AA77" s="1"/>
      <c r="AB77" s="1"/>
      <c r="AC77" s="1"/>
      <c r="AD77" s="1"/>
      <c r="AE77" s="1"/>
      <c r="AF77" s="1"/>
      <c r="AG77" s="1"/>
      <c r="AH77" s="1"/>
      <c r="AI77" s="1"/>
      <c r="AJ77" s="1"/>
      <c r="AK77" s="1"/>
      <c r="AL77" s="1"/>
      <c r="AM77" s="1"/>
    </row>
    <row r="78" spans="1:39">
      <c r="A78" s="128"/>
      <c r="B78" s="128"/>
      <c r="C78" s="128"/>
      <c r="D78" s="128"/>
      <c r="E78" s="128"/>
      <c r="F78" s="128"/>
      <c r="G78" s="128"/>
      <c r="H78" s="128"/>
      <c r="I78" s="1"/>
      <c r="J78" s="1"/>
      <c r="O78" s="1"/>
      <c r="P78" s="1"/>
      <c r="Q78" s="1"/>
      <c r="R78" s="1"/>
      <c r="S78" s="1"/>
      <c r="T78" s="1"/>
      <c r="U78" s="1"/>
      <c r="V78" s="1"/>
      <c r="W78" s="1"/>
      <c r="X78" s="1"/>
      <c r="Y78" s="1"/>
      <c r="Z78" s="1"/>
      <c r="AA78" s="1"/>
      <c r="AB78" s="1"/>
      <c r="AC78" s="1"/>
      <c r="AD78" s="1"/>
      <c r="AE78" s="1"/>
      <c r="AF78" s="1"/>
      <c r="AG78" s="1"/>
      <c r="AH78" s="1"/>
      <c r="AI78" s="1"/>
      <c r="AJ78" s="1"/>
      <c r="AK78" s="1"/>
      <c r="AL78" s="1"/>
      <c r="AM78" s="1"/>
    </row>
    <row r="79" spans="1:39">
      <c r="A79" s="128"/>
      <c r="B79" s="128"/>
      <c r="C79" s="128"/>
      <c r="D79" s="128"/>
      <c r="E79" s="128"/>
      <c r="F79" s="128"/>
      <c r="G79" s="128"/>
      <c r="H79" s="128"/>
      <c r="I79" s="1"/>
      <c r="J79" s="1"/>
      <c r="O79" s="1"/>
      <c r="P79" s="1"/>
      <c r="Q79" s="1"/>
      <c r="R79" s="1"/>
      <c r="S79" s="1"/>
      <c r="T79" s="1"/>
      <c r="U79" s="1"/>
      <c r="V79" s="1"/>
      <c r="W79" s="1"/>
      <c r="X79" s="1"/>
      <c r="Y79" s="1"/>
      <c r="Z79" s="1"/>
      <c r="AA79" s="1"/>
      <c r="AB79" s="1"/>
      <c r="AC79" s="1"/>
      <c r="AD79" s="1"/>
      <c r="AE79" s="1"/>
      <c r="AF79" s="1"/>
      <c r="AG79" s="1"/>
      <c r="AH79" s="1"/>
      <c r="AI79" s="1"/>
      <c r="AJ79" s="1"/>
      <c r="AK79" s="1"/>
      <c r="AL79" s="1"/>
      <c r="AM79" s="1"/>
    </row>
    <row r="80" spans="1:39">
      <c r="A80" s="128"/>
      <c r="B80" s="128"/>
      <c r="C80" s="128"/>
      <c r="D80" s="128"/>
      <c r="E80" s="128"/>
      <c r="F80" s="128"/>
      <c r="G80" s="128"/>
      <c r="H80" s="128"/>
      <c r="I80" s="1"/>
      <c r="J80" s="1"/>
      <c r="O80" s="1"/>
      <c r="P80" s="1"/>
      <c r="Q80" s="1"/>
      <c r="R80" s="1"/>
      <c r="S80" s="1"/>
      <c r="T80" s="1"/>
      <c r="U80" s="1"/>
      <c r="V80" s="1"/>
      <c r="W80" s="1"/>
      <c r="X80" s="1"/>
      <c r="Y80" s="1"/>
      <c r="Z80" s="1"/>
      <c r="AA80" s="1"/>
      <c r="AB80" s="1"/>
      <c r="AC80" s="1"/>
      <c r="AD80" s="1"/>
      <c r="AE80" s="1"/>
      <c r="AF80" s="1"/>
      <c r="AG80" s="1"/>
      <c r="AH80" s="1"/>
      <c r="AI80" s="1"/>
      <c r="AJ80" s="1"/>
      <c r="AK80" s="1"/>
      <c r="AL80" s="1"/>
      <c r="AM80" s="1"/>
    </row>
    <row r="81" spans="1:39">
      <c r="A81" s="128"/>
      <c r="B81" s="128"/>
      <c r="C81" s="128"/>
      <c r="D81" s="128"/>
      <c r="E81" s="128"/>
      <c r="F81" s="128"/>
      <c r="G81" s="128"/>
      <c r="H81" s="128"/>
      <c r="W81" s="1"/>
      <c r="X81" s="1"/>
      <c r="Y81" s="1"/>
      <c r="Z81" s="1"/>
      <c r="AA81" s="1"/>
      <c r="AB81" s="1"/>
      <c r="AC81" s="1"/>
      <c r="AD81" s="1"/>
      <c r="AE81" s="1"/>
      <c r="AF81" s="1"/>
      <c r="AG81" s="1"/>
      <c r="AH81" s="1"/>
      <c r="AI81" s="1"/>
      <c r="AJ81" s="1"/>
      <c r="AK81" s="1"/>
      <c r="AL81" s="1"/>
      <c r="AM81" s="1"/>
    </row>
    <row r="82" spans="1:39">
      <c r="A82" s="128"/>
      <c r="B82" s="128"/>
      <c r="C82" s="128"/>
      <c r="D82" s="128"/>
      <c r="E82" s="128"/>
      <c r="F82" s="128"/>
      <c r="G82" s="128"/>
      <c r="H82" s="128"/>
      <c r="W82" s="1"/>
      <c r="X82" s="1"/>
      <c r="Y82" s="1"/>
      <c r="Z82" s="1"/>
      <c r="AA82" s="1"/>
      <c r="AB82" s="1"/>
      <c r="AC82" s="1"/>
      <c r="AD82" s="1"/>
      <c r="AE82" s="1"/>
      <c r="AF82" s="1"/>
      <c r="AG82" s="1"/>
      <c r="AH82" s="1"/>
      <c r="AI82" s="1"/>
      <c r="AJ82" s="1"/>
      <c r="AK82" s="1"/>
      <c r="AL82" s="1"/>
      <c r="AM82" s="1"/>
    </row>
    <row r="83" spans="1:39">
      <c r="A83" s="128"/>
      <c r="B83" s="128"/>
      <c r="C83" s="128"/>
      <c r="D83" s="128"/>
      <c r="E83" s="128"/>
      <c r="F83" s="128"/>
      <c r="G83" s="128"/>
      <c r="H83" s="128"/>
      <c r="W83" s="1"/>
      <c r="X83" s="1"/>
      <c r="Y83" s="1"/>
      <c r="Z83" s="1"/>
      <c r="AA83" s="1"/>
      <c r="AB83" s="1"/>
      <c r="AC83" s="1"/>
      <c r="AD83" s="1"/>
      <c r="AE83" s="1"/>
      <c r="AF83" s="1"/>
      <c r="AG83" s="1"/>
      <c r="AH83" s="1"/>
      <c r="AI83" s="1"/>
      <c r="AJ83" s="1"/>
      <c r="AK83" s="1"/>
      <c r="AL83" s="1"/>
      <c r="AM83" s="1"/>
    </row>
    <row r="84" spans="1:39">
      <c r="A84" s="128"/>
      <c r="B84" s="128"/>
      <c r="C84" s="128"/>
      <c r="D84" s="128"/>
      <c r="E84" s="128"/>
      <c r="F84" s="128"/>
      <c r="G84" s="128"/>
      <c r="H84" s="128"/>
      <c r="W84" s="1"/>
      <c r="X84" s="1"/>
      <c r="Y84" s="1"/>
      <c r="Z84" s="1"/>
      <c r="AA84" s="1"/>
      <c r="AB84" s="1"/>
      <c r="AC84" s="1"/>
      <c r="AD84" s="1"/>
      <c r="AE84" s="1"/>
      <c r="AF84" s="1"/>
      <c r="AG84" s="1"/>
      <c r="AH84" s="1"/>
      <c r="AI84" s="1"/>
      <c r="AJ84" s="1"/>
      <c r="AK84" s="1"/>
      <c r="AL84" s="1"/>
      <c r="AM84" s="1"/>
    </row>
    <row r="85" spans="1:39">
      <c r="A85" s="128"/>
      <c r="B85" s="128"/>
      <c r="C85" s="128"/>
      <c r="D85" s="128"/>
      <c r="E85" s="128"/>
      <c r="F85" s="128"/>
      <c r="G85" s="128"/>
      <c r="H85" s="128"/>
      <c r="W85" s="1"/>
      <c r="X85" s="1"/>
      <c r="Y85" s="1"/>
      <c r="Z85" s="1"/>
      <c r="AA85" s="1"/>
      <c r="AB85" s="1"/>
      <c r="AC85" s="1"/>
      <c r="AD85" s="1"/>
      <c r="AE85" s="1"/>
      <c r="AF85" s="1"/>
      <c r="AG85" s="1"/>
      <c r="AH85" s="1"/>
      <c r="AI85" s="1"/>
      <c r="AJ85" s="1"/>
      <c r="AK85" s="1"/>
      <c r="AL85" s="1"/>
      <c r="AM85" s="1"/>
    </row>
    <row r="86" spans="1:39">
      <c r="A86" s="128"/>
      <c r="B86" s="128"/>
      <c r="C86" s="128"/>
      <c r="D86" s="128"/>
      <c r="E86" s="128"/>
      <c r="F86" s="128"/>
      <c r="G86" s="128"/>
      <c r="H86" s="128"/>
    </row>
    <row r="87" spans="1:39">
      <c r="A87" s="128"/>
      <c r="B87" s="128"/>
      <c r="C87" s="128"/>
      <c r="D87" s="128"/>
      <c r="E87" s="128"/>
      <c r="F87" s="128"/>
      <c r="G87" s="128"/>
      <c r="H87" s="128"/>
    </row>
    <row r="88" spans="1:39">
      <c r="A88" s="128"/>
      <c r="B88" s="128"/>
      <c r="C88" s="128"/>
      <c r="D88" s="128"/>
      <c r="E88" s="128"/>
      <c r="F88" s="128"/>
      <c r="G88" s="128"/>
      <c r="H88" s="128"/>
    </row>
    <row r="89" spans="1:39">
      <c r="A89" s="128"/>
      <c r="B89" s="128"/>
      <c r="C89" s="128"/>
      <c r="D89" s="128"/>
      <c r="E89" s="128"/>
      <c r="F89" s="128"/>
      <c r="G89" s="128"/>
      <c r="H89" s="128"/>
    </row>
    <row r="90" spans="1:39">
      <c r="A90" s="128"/>
      <c r="B90" s="128"/>
      <c r="C90" s="128"/>
      <c r="D90" s="128"/>
      <c r="E90" s="128"/>
      <c r="F90" s="128"/>
      <c r="G90" s="128"/>
      <c r="H90" s="128"/>
    </row>
    <row r="91" spans="1:39" ht="20.100000000000001">
      <c r="A91" s="128"/>
      <c r="B91" s="128"/>
      <c r="C91" s="128"/>
      <c r="D91" s="128"/>
      <c r="E91" s="128"/>
      <c r="F91" s="128"/>
      <c r="G91" s="128"/>
      <c r="H91" s="128"/>
      <c r="I91" s="167"/>
    </row>
    <row r="92" spans="1:39">
      <c r="A92" s="128"/>
      <c r="B92" s="128"/>
      <c r="C92" s="128"/>
      <c r="D92" s="128"/>
      <c r="E92" s="128"/>
      <c r="F92" s="128"/>
      <c r="G92" s="128"/>
      <c r="H92" s="128"/>
    </row>
    <row r="93" spans="1:39">
      <c r="A93" s="128"/>
      <c r="B93" s="128"/>
      <c r="C93" s="128"/>
      <c r="D93" s="128"/>
      <c r="E93" s="128"/>
      <c r="F93" s="128"/>
      <c r="G93" s="128"/>
      <c r="H93" s="128"/>
    </row>
    <row r="94" spans="1:39">
      <c r="A94" s="128"/>
      <c r="B94" s="128"/>
      <c r="C94" s="128"/>
      <c r="D94" s="128"/>
      <c r="E94" s="128"/>
      <c r="F94" s="128"/>
      <c r="G94" s="128"/>
      <c r="H94" s="128"/>
    </row>
    <row r="95" spans="1:39">
      <c r="A95" s="128"/>
      <c r="B95" s="128"/>
      <c r="C95" s="128"/>
      <c r="D95" s="128"/>
      <c r="E95" s="128"/>
      <c r="F95" s="128"/>
      <c r="G95" s="128"/>
      <c r="H95" s="128"/>
    </row>
    <row r="96" spans="1:39">
      <c r="A96" s="128"/>
      <c r="B96" s="128"/>
      <c r="C96" s="128"/>
      <c r="D96" s="128"/>
      <c r="E96" s="128"/>
      <c r="F96" s="128"/>
      <c r="G96" s="128"/>
      <c r="H96" s="128"/>
    </row>
    <row r="97" spans="1:14">
      <c r="A97" s="128"/>
      <c r="B97" s="128"/>
      <c r="C97" s="128"/>
      <c r="D97" s="128"/>
      <c r="E97" s="128"/>
      <c r="F97" s="128"/>
      <c r="G97" s="128"/>
      <c r="H97" s="128"/>
    </row>
    <row r="98" spans="1:14">
      <c r="A98" s="128"/>
      <c r="B98" s="128"/>
      <c r="C98" s="128"/>
      <c r="D98" s="128"/>
      <c r="E98" s="128"/>
      <c r="F98" s="128"/>
      <c r="G98" s="128"/>
      <c r="H98" s="128"/>
    </row>
    <row r="99" spans="1:14">
      <c r="A99" s="128"/>
      <c r="B99" s="128"/>
      <c r="C99" s="128"/>
      <c r="D99" s="128"/>
      <c r="E99" s="128"/>
      <c r="F99" s="128"/>
      <c r="G99" s="128"/>
      <c r="H99" s="128"/>
    </row>
    <row r="100" spans="1:14">
      <c r="A100" s="128"/>
      <c r="B100" s="128"/>
      <c r="C100" s="128"/>
      <c r="D100" s="128"/>
      <c r="E100" s="128"/>
      <c r="F100" s="128"/>
      <c r="G100" s="128"/>
      <c r="H100" s="128"/>
      <c r="I100" s="1"/>
      <c r="J100" s="1"/>
      <c r="K100" s="1"/>
      <c r="L100" s="1"/>
      <c r="M100" s="1"/>
      <c r="N100" s="1"/>
    </row>
    <row r="101" spans="1:14">
      <c r="A101" s="128"/>
      <c r="B101" s="128"/>
      <c r="C101" s="128"/>
      <c r="D101" s="128"/>
      <c r="E101" s="128"/>
      <c r="F101" s="128"/>
      <c r="G101" s="128"/>
      <c r="H101" s="128"/>
      <c r="I101" s="1"/>
      <c r="J101" s="1"/>
      <c r="K101" s="1"/>
      <c r="L101" s="1"/>
      <c r="M101" s="1"/>
      <c r="N101" s="1"/>
    </row>
    <row r="102" spans="1:14">
      <c r="A102" s="128"/>
      <c r="B102" s="128"/>
      <c r="C102" s="128"/>
      <c r="D102" s="128"/>
      <c r="E102" s="128"/>
      <c r="F102" s="128"/>
      <c r="G102" s="128"/>
      <c r="H102" s="128"/>
      <c r="I102" s="1"/>
      <c r="J102" s="1"/>
      <c r="K102" s="1"/>
      <c r="L102" s="1"/>
      <c r="M102" s="1"/>
      <c r="N102" s="1"/>
    </row>
    <row r="103" spans="1:14">
      <c r="A103" s="128"/>
      <c r="B103" s="128"/>
      <c r="C103" s="128"/>
      <c r="D103" s="128"/>
      <c r="E103" s="128"/>
      <c r="F103" s="128"/>
      <c r="G103" s="128"/>
      <c r="H103" s="128"/>
      <c r="I103" s="1"/>
      <c r="J103" s="1"/>
      <c r="K103" s="1"/>
      <c r="L103" s="1"/>
      <c r="M103" s="1"/>
      <c r="N103" s="1"/>
    </row>
    <row r="104" spans="1:14">
      <c r="A104" s="128"/>
      <c r="B104" s="128"/>
      <c r="C104" s="128"/>
      <c r="D104" s="128"/>
      <c r="E104" s="128"/>
      <c r="F104" s="128"/>
      <c r="G104" s="128"/>
      <c r="H104" s="128"/>
      <c r="I104" s="1"/>
      <c r="J104" s="1"/>
      <c r="K104" s="1"/>
      <c r="L104" s="1"/>
      <c r="M104" s="1"/>
      <c r="N104" s="1"/>
    </row>
    <row r="105" spans="1:14">
      <c r="A105" s="128"/>
      <c r="B105" s="128"/>
      <c r="C105" s="128"/>
      <c r="D105" s="128"/>
      <c r="E105" s="128"/>
      <c r="F105" s="128"/>
      <c r="G105" s="128"/>
      <c r="H105" s="128"/>
      <c r="I105" s="1"/>
      <c r="J105" s="1"/>
      <c r="K105" s="1"/>
      <c r="L105" s="1"/>
      <c r="M105" s="1"/>
      <c r="N105" s="1"/>
    </row>
    <row r="106" spans="1:14">
      <c r="A106" s="128"/>
      <c r="B106" s="128"/>
      <c r="C106" s="128"/>
      <c r="D106" s="128"/>
      <c r="E106" s="128"/>
      <c r="F106" s="128"/>
      <c r="G106" s="128"/>
      <c r="H106" s="128"/>
      <c r="I106" s="1"/>
      <c r="J106" s="1"/>
      <c r="K106" s="1"/>
      <c r="L106" s="1"/>
      <c r="M106" s="1"/>
      <c r="N106" s="1"/>
    </row>
    <row r="107" spans="1:14">
      <c r="A107" s="128"/>
      <c r="B107" s="128"/>
      <c r="C107" s="128"/>
      <c r="D107" s="128"/>
      <c r="E107" s="128"/>
      <c r="F107" s="128"/>
      <c r="G107" s="128"/>
      <c r="H107" s="128"/>
      <c r="I107" s="1"/>
      <c r="J107" s="1"/>
      <c r="K107" s="1"/>
      <c r="L107" s="1"/>
      <c r="M107" s="1"/>
      <c r="N107" s="1"/>
    </row>
    <row r="108" spans="1:14">
      <c r="A108" s="128"/>
      <c r="B108" s="128"/>
      <c r="C108" s="128"/>
      <c r="D108" s="128"/>
      <c r="E108" s="128"/>
      <c r="F108" s="128"/>
      <c r="G108" s="128"/>
      <c r="H108" s="128"/>
      <c r="I108" s="1"/>
      <c r="J108" s="1"/>
      <c r="K108" s="1"/>
      <c r="L108" s="1"/>
      <c r="M108" s="1"/>
      <c r="N108" s="1"/>
    </row>
    <row r="109" spans="1:14">
      <c r="A109" s="128"/>
      <c r="B109" s="128"/>
      <c r="C109" s="128"/>
      <c r="D109" s="128"/>
      <c r="E109" s="128"/>
      <c r="F109" s="128"/>
      <c r="G109" s="128"/>
      <c r="H109" s="128"/>
      <c r="I109" s="1"/>
      <c r="J109" s="1"/>
      <c r="K109" s="1"/>
      <c r="L109" s="1"/>
      <c r="M109" s="1"/>
      <c r="N109" s="1"/>
    </row>
    <row r="110" spans="1:14">
      <c r="A110" s="128"/>
      <c r="B110" s="128"/>
      <c r="C110" s="128"/>
      <c r="D110" s="128"/>
      <c r="E110" s="128"/>
      <c r="F110" s="128"/>
      <c r="G110" s="128"/>
      <c r="H110" s="128"/>
      <c r="I110" s="1"/>
      <c r="J110" s="1"/>
      <c r="K110" s="1"/>
      <c r="L110" s="1"/>
      <c r="M110" s="1"/>
      <c r="N110" s="1"/>
    </row>
    <row r="111" spans="1:14">
      <c r="A111" s="128"/>
      <c r="B111" s="128"/>
      <c r="C111" s="128"/>
      <c r="D111" s="128"/>
      <c r="E111" s="128"/>
      <c r="F111" s="128"/>
      <c r="G111" s="128"/>
      <c r="H111" s="128"/>
      <c r="I111" s="1"/>
      <c r="J111" s="1"/>
      <c r="K111" s="1"/>
      <c r="L111" s="1"/>
      <c r="M111" s="1"/>
      <c r="N111" s="1"/>
    </row>
    <row r="112" spans="1:14">
      <c r="A112" s="128"/>
      <c r="B112" s="128"/>
      <c r="C112" s="128"/>
      <c r="D112" s="128"/>
      <c r="E112" s="128"/>
      <c r="F112" s="128"/>
      <c r="G112" s="128"/>
      <c r="H112" s="128"/>
      <c r="I112" s="1"/>
      <c r="J112" s="1"/>
      <c r="K112" s="1"/>
      <c r="L112" s="1"/>
      <c r="M112" s="1"/>
      <c r="N112" s="1"/>
    </row>
    <row r="113" spans="1:8">
      <c r="A113" s="128"/>
      <c r="B113" s="128"/>
      <c r="C113" s="128"/>
      <c r="D113" s="128"/>
      <c r="E113" s="128"/>
      <c r="F113" s="128"/>
      <c r="G113" s="128"/>
      <c r="H113" s="128"/>
    </row>
    <row r="114" spans="1:8">
      <c r="A114" s="128"/>
      <c r="B114" s="128"/>
      <c r="C114" s="128"/>
      <c r="D114" s="128"/>
      <c r="E114" s="128"/>
      <c r="F114" s="128"/>
      <c r="G114" s="128"/>
      <c r="H114" s="128"/>
    </row>
    <row r="115" spans="1:8">
      <c r="A115" s="128"/>
      <c r="B115" s="128"/>
      <c r="C115" s="128"/>
      <c r="D115" s="128"/>
      <c r="E115" s="128"/>
      <c r="F115" s="128"/>
      <c r="G115" s="128"/>
      <c r="H115" s="128"/>
    </row>
    <row r="116" spans="1:8">
      <c r="A116" s="128"/>
      <c r="B116" s="128"/>
      <c r="C116" s="128"/>
      <c r="D116" s="128"/>
      <c r="E116" s="128"/>
      <c r="F116" s="128"/>
      <c r="G116" s="128"/>
      <c r="H116" s="128"/>
    </row>
    <row r="117" spans="1:8">
      <c r="A117" s="128"/>
      <c r="B117" s="128"/>
      <c r="C117" s="128"/>
      <c r="D117" s="128"/>
      <c r="E117" s="128"/>
      <c r="F117" s="128"/>
      <c r="G117" s="128"/>
      <c r="H117" s="128"/>
    </row>
    <row r="118" spans="1:8">
      <c r="A118" s="128"/>
      <c r="B118" s="128"/>
      <c r="C118" s="128"/>
      <c r="D118" s="128"/>
      <c r="E118" s="128"/>
      <c r="F118" s="128"/>
      <c r="G118" s="128"/>
      <c r="H118" s="128"/>
    </row>
    <row r="119" spans="1:8">
      <c r="A119" s="128"/>
      <c r="B119" s="128"/>
      <c r="C119" s="128"/>
      <c r="D119" s="128"/>
      <c r="E119" s="128"/>
      <c r="F119" s="128"/>
      <c r="G119" s="128"/>
      <c r="H119" s="128"/>
    </row>
    <row r="120" spans="1:8">
      <c r="A120" s="128"/>
      <c r="B120" s="128"/>
      <c r="C120" s="128"/>
      <c r="D120" s="128"/>
      <c r="E120" s="128"/>
      <c r="F120" s="128"/>
      <c r="G120" s="128"/>
      <c r="H120" s="128"/>
    </row>
    <row r="121" spans="1:8">
      <c r="A121" s="128"/>
      <c r="B121" s="128"/>
      <c r="C121" s="128"/>
      <c r="D121" s="128"/>
      <c r="E121" s="128"/>
      <c r="F121" s="128"/>
      <c r="G121" s="128"/>
      <c r="H121" s="128"/>
    </row>
    <row r="122" spans="1:8">
      <c r="A122" s="128"/>
      <c r="B122" s="128"/>
      <c r="C122" s="128"/>
      <c r="D122" s="128"/>
      <c r="E122" s="128"/>
      <c r="F122" s="128"/>
      <c r="G122" s="128"/>
      <c r="H122" s="128"/>
    </row>
    <row r="123" spans="1:8">
      <c r="A123" s="128"/>
      <c r="B123" s="128"/>
      <c r="C123" s="128"/>
      <c r="D123" s="128"/>
      <c r="E123" s="128"/>
      <c r="F123" s="128"/>
      <c r="G123" s="128"/>
      <c r="H123" s="128"/>
    </row>
    <row r="124" spans="1:8">
      <c r="A124" s="128"/>
      <c r="B124" s="128"/>
      <c r="C124" s="128"/>
      <c r="D124" s="128"/>
      <c r="E124" s="128"/>
      <c r="F124" s="128"/>
      <c r="G124" s="128"/>
      <c r="H124" s="128"/>
    </row>
    <row r="125" spans="1:8">
      <c r="A125" s="128"/>
      <c r="B125" s="128"/>
      <c r="C125" s="128"/>
      <c r="D125" s="128"/>
      <c r="E125" s="128"/>
      <c r="F125" s="128"/>
      <c r="G125" s="128"/>
      <c r="H125" s="128"/>
    </row>
    <row r="126" spans="1:8">
      <c r="A126" s="128"/>
      <c r="B126" s="128"/>
      <c r="C126" s="128"/>
      <c r="D126" s="128"/>
      <c r="E126" s="128"/>
      <c r="F126" s="128"/>
      <c r="G126" s="128"/>
      <c r="H126" s="128"/>
    </row>
    <row r="127" spans="1:8">
      <c r="A127" s="128"/>
      <c r="B127" s="128"/>
      <c r="C127" s="128"/>
      <c r="D127" s="128"/>
      <c r="E127" s="128"/>
      <c r="F127" s="128"/>
      <c r="G127" s="128"/>
      <c r="H127" s="128"/>
    </row>
    <row r="128" spans="1:8">
      <c r="A128" s="128"/>
      <c r="B128" s="128"/>
      <c r="C128" s="128"/>
      <c r="D128" s="128"/>
      <c r="E128" s="128"/>
      <c r="F128" s="128"/>
      <c r="G128" s="128"/>
      <c r="H128" s="128"/>
    </row>
    <row r="129" spans="1:8">
      <c r="A129" s="128"/>
      <c r="B129" s="128"/>
      <c r="C129" s="128"/>
      <c r="D129" s="128"/>
      <c r="E129" s="128"/>
      <c r="F129" s="128"/>
      <c r="G129" s="128"/>
      <c r="H129" s="128"/>
    </row>
    <row r="130" spans="1:8">
      <c r="A130" s="128"/>
      <c r="B130" s="128"/>
      <c r="C130" s="128"/>
      <c r="D130" s="128"/>
      <c r="E130" s="128"/>
      <c r="F130" s="128"/>
      <c r="G130" s="128"/>
      <c r="H130" s="128"/>
    </row>
    <row r="131" spans="1:8">
      <c r="A131" s="128"/>
      <c r="B131" s="128"/>
      <c r="C131" s="128"/>
      <c r="D131" s="128"/>
      <c r="E131" s="128"/>
      <c r="F131" s="128"/>
      <c r="G131" s="128"/>
      <c r="H131" s="128"/>
    </row>
    <row r="132" spans="1:8">
      <c r="A132" s="128"/>
      <c r="B132" s="128"/>
      <c r="C132" s="128"/>
      <c r="D132" s="128"/>
      <c r="E132" s="128"/>
      <c r="F132" s="128"/>
      <c r="G132" s="128"/>
      <c r="H132" s="128"/>
    </row>
    <row r="133" spans="1:8">
      <c r="A133" s="128"/>
      <c r="B133" s="128"/>
      <c r="C133" s="128"/>
      <c r="D133" s="128"/>
      <c r="E133" s="128"/>
      <c r="F133" s="128"/>
      <c r="G133" s="128"/>
      <c r="H133" s="128"/>
    </row>
    <row r="134" spans="1:8">
      <c r="A134" s="128"/>
      <c r="B134" s="128"/>
      <c r="C134" s="128"/>
      <c r="D134" s="128"/>
      <c r="E134" s="128"/>
      <c r="F134" s="128"/>
      <c r="G134" s="128"/>
      <c r="H134" s="128"/>
    </row>
    <row r="135" spans="1:8">
      <c r="A135" s="128"/>
      <c r="B135" s="128"/>
      <c r="C135" s="128"/>
      <c r="D135" s="128"/>
      <c r="E135" s="128"/>
      <c r="F135" s="128"/>
      <c r="G135" s="128"/>
      <c r="H135" s="128"/>
    </row>
    <row r="136" spans="1:8">
      <c r="A136" s="128"/>
      <c r="B136" s="128"/>
      <c r="C136" s="128"/>
      <c r="D136" s="128"/>
      <c r="E136" s="128"/>
      <c r="F136" s="128"/>
      <c r="G136" s="128"/>
      <c r="H136" s="128"/>
    </row>
    <row r="137" spans="1:8">
      <c r="A137" s="128"/>
      <c r="B137" s="128"/>
      <c r="C137" s="128"/>
      <c r="D137" s="128"/>
      <c r="E137" s="128"/>
      <c r="F137" s="128"/>
      <c r="G137" s="128"/>
      <c r="H137" s="128"/>
    </row>
    <row r="138" spans="1:8">
      <c r="A138" s="128"/>
      <c r="B138" s="128"/>
      <c r="C138" s="128"/>
      <c r="D138" s="128"/>
      <c r="E138" s="128"/>
      <c r="F138" s="128"/>
      <c r="G138" s="128"/>
      <c r="H138" s="128"/>
    </row>
    <row r="139" spans="1:8">
      <c r="A139" s="128"/>
      <c r="B139" s="128"/>
      <c r="C139" s="128"/>
      <c r="D139" s="128"/>
      <c r="E139" s="128"/>
      <c r="F139" s="128"/>
      <c r="G139" s="128"/>
      <c r="H139" s="128"/>
    </row>
    <row r="140" spans="1:8">
      <c r="A140" s="128"/>
      <c r="B140" s="128"/>
      <c r="C140" s="128"/>
      <c r="D140" s="128"/>
      <c r="E140" s="128"/>
      <c r="F140" s="128"/>
      <c r="G140" s="128"/>
      <c r="H140" s="128"/>
    </row>
    <row r="141" spans="1:8">
      <c r="A141" s="128"/>
      <c r="B141" s="128"/>
      <c r="C141" s="128"/>
      <c r="D141" s="128"/>
      <c r="E141" s="128"/>
      <c r="F141" s="128"/>
      <c r="G141" s="128"/>
      <c r="H141" s="128"/>
    </row>
    <row r="142" spans="1:8">
      <c r="A142" s="128"/>
      <c r="B142" s="128"/>
      <c r="C142" s="128"/>
      <c r="D142" s="128"/>
      <c r="E142" s="128"/>
      <c r="F142" s="128"/>
      <c r="G142" s="128"/>
      <c r="H142" s="128"/>
    </row>
    <row r="143" spans="1:8">
      <c r="A143" s="128"/>
      <c r="B143" s="128"/>
      <c r="C143" s="128"/>
      <c r="D143" s="128"/>
      <c r="E143" s="128"/>
      <c r="F143" s="128"/>
      <c r="G143" s="128"/>
      <c r="H143" s="128"/>
    </row>
    <row r="144" spans="1:8">
      <c r="A144" s="128"/>
      <c r="B144" s="128"/>
      <c r="C144" s="128"/>
      <c r="D144" s="128"/>
      <c r="E144" s="128"/>
      <c r="F144" s="128"/>
      <c r="G144" s="128"/>
      <c r="H144" s="128"/>
    </row>
    <row r="145" spans="1:8">
      <c r="A145" s="128"/>
      <c r="B145" s="128"/>
      <c r="C145" s="128"/>
      <c r="D145" s="128"/>
      <c r="E145" s="128"/>
      <c r="F145" s="128"/>
      <c r="G145" s="128"/>
      <c r="H145" s="128"/>
    </row>
    <row r="146" spans="1:8">
      <c r="A146" s="128"/>
      <c r="B146" s="128"/>
      <c r="C146" s="128"/>
      <c r="D146" s="128"/>
      <c r="E146" s="128"/>
      <c r="F146" s="128"/>
      <c r="G146" s="128"/>
      <c r="H146" s="128"/>
    </row>
    <row r="147" spans="1:8">
      <c r="A147" s="128"/>
      <c r="B147" s="128"/>
      <c r="C147" s="128"/>
      <c r="D147" s="128"/>
      <c r="E147" s="128"/>
      <c r="F147" s="128"/>
      <c r="G147" s="128"/>
      <c r="H147" s="128"/>
    </row>
    <row r="148" spans="1:8">
      <c r="A148" s="128"/>
      <c r="B148" s="128"/>
      <c r="C148" s="128"/>
      <c r="D148" s="128"/>
      <c r="E148" s="128"/>
      <c r="F148" s="128"/>
      <c r="G148" s="128"/>
      <c r="H148" s="128"/>
    </row>
    <row r="149" spans="1:8">
      <c r="A149" s="128"/>
      <c r="B149" s="128"/>
      <c r="C149" s="128"/>
      <c r="D149" s="128"/>
      <c r="E149" s="128"/>
      <c r="F149" s="128"/>
      <c r="G149" s="128"/>
      <c r="H149" s="128"/>
    </row>
  </sheetData>
  <sheetProtection algorithmName="SHA-512" hashValue="3Dxc6SIF8Fp5oAAKSeOjthR4DiWK94qDC6FuL1swhiPvmay36BXgEgxWIIlkif8IJO0p9GZzvWUZVFpPbYFmCQ==" saltValue="Pjb7l757P7gOueTfkO8hhg==" spinCount="100000" sheet="1" objects="1" scenarios="1" selectLockedCells="1"/>
  <mergeCells count="25">
    <mergeCell ref="J51:K51"/>
    <mergeCell ref="C45:F45"/>
    <mergeCell ref="C47:F47"/>
    <mergeCell ref="C49:F49"/>
    <mergeCell ref="C50:F50"/>
    <mergeCell ref="C53:F53"/>
    <mergeCell ref="C16:D16"/>
    <mergeCell ref="C7:F7"/>
    <mergeCell ref="C18:D18"/>
    <mergeCell ref="C38:D38"/>
    <mergeCell ref="C35:D35"/>
    <mergeCell ref="C33:D33"/>
    <mergeCell ref="C31:D31"/>
    <mergeCell ref="C24:F24"/>
    <mergeCell ref="C26:F26"/>
    <mergeCell ref="B2:H2"/>
    <mergeCell ref="C52:D52"/>
    <mergeCell ref="C28:F28"/>
    <mergeCell ref="B3:G3"/>
    <mergeCell ref="C5:G5"/>
    <mergeCell ref="C6:G6"/>
    <mergeCell ref="C9:G9"/>
    <mergeCell ref="C11:G11"/>
    <mergeCell ref="C12:G12"/>
    <mergeCell ref="C10:G10"/>
  </mergeCells>
  <conditionalFormatting sqref="B54:G54">
    <cfRule type="expression" dxfId="1" priority="4">
      <formula>#REF!="Continuous"</formula>
    </cfRule>
  </conditionalFormatting>
  <conditionalFormatting sqref="G16:G53 B51:E51 B52:F52 B53">
    <cfRule type="expression" dxfId="0" priority="3">
      <formula>#REF!="Discrete"</formula>
    </cfRule>
  </conditionalFormatting>
  <printOptions horizontalCentered="1" verticalCentered="1"/>
  <pageMargins left="0.2" right="0.2" top="0.25" bottom="0.25" header="0.05" footer="0.05"/>
  <pageSetup scale="75" orientation="portrait" r:id="rId1"/>
  <rowBreaks count="2" manualBreakCount="2">
    <brk id="14" min="1" max="7" man="1"/>
    <brk id="36" min="1" max="7" man="1"/>
  </rowBreaks>
  <colBreaks count="1" manualBreakCount="1">
    <brk id="8" max="1048575" man="1"/>
  </colBreaks>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700-000000000000}">
          <x14:formula1>
            <xm:f>'hidden tables'!$B$32:$B$86</xm:f>
          </x14:formula1>
          <xm:sqref>I64</xm:sqref>
        </x14:dataValidation>
        <x14:dataValidation type="list" allowBlank="1" showInputMessage="1" showErrorMessage="1" xr:uid="{00000000-0002-0000-0700-000001000000}">
          <x14:formula1>
            <xm:f>'hidden tables'!$AP$20:$AP$24</xm:f>
          </x14:formula1>
          <xm:sqref>F17</xm:sqref>
        </x14:dataValidation>
        <x14:dataValidation type="list" allowBlank="1" showInputMessage="1" showErrorMessage="1" xr:uid="{00000000-0002-0000-0700-000002000000}">
          <x14:formula1>
            <xm:f>'hidden tables'!$AP$26:$AP$29</xm:f>
          </x14:formula1>
          <xm:sqref>F30</xm:sqref>
        </x14:dataValidation>
        <x14:dataValidation type="list" allowBlank="1" showInputMessage="1" showErrorMessage="1" xr:uid="{00000000-0002-0000-0700-000003000000}">
          <x14:formula1>
            <xm:f>'hidden tables'!$AP$31:$AP$36</xm:f>
          </x14:formula1>
          <xm:sqref>F32</xm:sqref>
        </x14:dataValidation>
        <x14:dataValidation type="list" allowBlank="1" showInputMessage="1" showErrorMessage="1" xr:uid="{00000000-0002-0000-0700-000004000000}">
          <x14:formula1>
            <xm:f>'hidden tables'!$AP$38:$AP$40</xm:f>
          </x14:formula1>
          <xm:sqref>F34</xm:sqref>
        </x14:dataValidation>
        <x14:dataValidation type="list" allowBlank="1" showInputMessage="1" showErrorMessage="1" xr:uid="{00000000-0002-0000-0700-000005000000}">
          <x14:formula1>
            <xm:f>'hidden tables'!$AP$42:$AP$46</xm:f>
          </x14:formula1>
          <xm:sqref>F37</xm:sqref>
        </x14:dataValidation>
        <x14:dataValidation type="list" allowBlank="1" showInputMessage="1" showErrorMessage="1" xr:uid="{00000000-0002-0000-0700-000006000000}">
          <x14:formula1>
            <xm:f>'hidden tables'!$I$3:$I$5</xm:f>
          </x14:formula1>
          <xm:sqref>F43 F22</xm:sqref>
        </x14:dataValidation>
        <x14:dataValidation type="list" allowBlank="1" showInputMessage="1" showErrorMessage="1" xr:uid="{00000000-0002-0000-0700-000007000000}">
          <x14:formula1>
            <xm:f>'hidden tables'!$L$16:$L$19</xm:f>
          </x14:formula1>
          <xm:sqref>F20</xm:sqref>
        </x14:dataValidation>
        <x14:dataValidation type="list" allowBlank="1" showInputMessage="1" showErrorMessage="1" xr:uid="{00000000-0002-0000-0700-000008000000}">
          <x14:formula1>
            <xm:f>'hidden tables'!$L$10:$L$13</xm:f>
          </x14:formula1>
          <xm:sqref>F40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0"/>
  </sheetPr>
  <dimension ref="B1:I94"/>
  <sheetViews>
    <sheetView zoomScaleNormal="100" workbookViewId="0">
      <selection activeCell="D14" sqref="D14"/>
    </sheetView>
  </sheetViews>
  <sheetFormatPr defaultColWidth="10.875" defaultRowHeight="15.95"/>
  <cols>
    <col min="1" max="1" width="2.375" style="263" customWidth="1"/>
    <col min="2" max="2" width="2.5" style="263" customWidth="1"/>
    <col min="3" max="3" width="3.375" style="263" customWidth="1"/>
    <col min="4" max="4" width="3.5" style="263" customWidth="1"/>
    <col min="5" max="5" width="35" style="263" customWidth="1"/>
    <col min="6" max="6" width="7" style="263" customWidth="1"/>
    <col min="7" max="7" width="42.375" style="263" customWidth="1"/>
    <col min="8" max="8" width="10.5" style="263" customWidth="1"/>
    <col min="9" max="9" width="3" style="263" customWidth="1"/>
    <col min="10" max="16384" width="10.875" style="263"/>
  </cols>
  <sheetData>
    <row r="1" spans="2:9">
      <c r="F1" s="264"/>
    </row>
    <row r="2" spans="2:9" ht="29.25" customHeight="1">
      <c r="C2" s="265" t="s">
        <v>446</v>
      </c>
      <c r="D2" s="266"/>
      <c r="E2" s="266"/>
      <c r="F2" s="267"/>
      <c r="G2" s="267"/>
    </row>
    <row r="3" spans="2:9" ht="63" customHeight="1">
      <c r="C3" s="825" t="s">
        <v>447</v>
      </c>
      <c r="D3" s="825"/>
      <c r="E3" s="825"/>
      <c r="F3" s="825"/>
      <c r="G3" s="825"/>
      <c r="H3" s="825"/>
      <c r="I3" s="268"/>
    </row>
    <row r="4" spans="2:9" ht="24" customHeight="1">
      <c r="C4" s="828" t="s">
        <v>196</v>
      </c>
      <c r="D4" s="828"/>
      <c r="E4" s="828"/>
    </row>
    <row r="5" spans="2:9" s="269" customFormat="1" ht="39.950000000000003" customHeight="1">
      <c r="C5" s="658" t="s">
        <v>376</v>
      </c>
      <c r="D5" s="826" t="s">
        <v>377</v>
      </c>
      <c r="E5" s="826"/>
      <c r="F5" s="826"/>
      <c r="G5" s="826"/>
      <c r="H5" s="826"/>
    </row>
    <row r="6" spans="2:9" s="269" customFormat="1" ht="30" customHeight="1">
      <c r="C6" s="658" t="s">
        <v>376</v>
      </c>
      <c r="D6" s="827" t="s">
        <v>448</v>
      </c>
      <c r="E6" s="827"/>
      <c r="F6" s="827"/>
      <c r="G6" s="827"/>
      <c r="H6" s="827"/>
    </row>
    <row r="7" spans="2:9" s="269" customFormat="1" ht="41.1" customHeight="1">
      <c r="C7" s="658" t="s">
        <v>376</v>
      </c>
      <c r="D7" s="826" t="s">
        <v>449</v>
      </c>
      <c r="E7" s="826"/>
      <c r="F7" s="826"/>
      <c r="G7" s="826"/>
      <c r="H7" s="826"/>
    </row>
    <row r="8" spans="2:9" ht="21" customHeight="1" thickBot="1"/>
    <row r="9" spans="2:9" ht="8.1" customHeight="1">
      <c r="B9" s="413"/>
      <c r="C9" s="414"/>
      <c r="D9" s="414"/>
      <c r="E9" s="414"/>
      <c r="F9" s="414"/>
      <c r="G9" s="414"/>
      <c r="H9" s="415"/>
    </row>
    <row r="10" spans="2:9" ht="27" customHeight="1">
      <c r="B10" s="416"/>
      <c r="C10" s="417" t="s">
        <v>450</v>
      </c>
      <c r="H10" s="418"/>
    </row>
    <row r="11" spans="2:9" s="269" customFormat="1" ht="36.950000000000003" customHeight="1">
      <c r="B11" s="419"/>
      <c r="C11" s="811" t="s">
        <v>451</v>
      </c>
      <c r="D11" s="811"/>
      <c r="E11" s="811"/>
      <c r="F11" s="811"/>
      <c r="G11" s="811"/>
      <c r="H11" s="420"/>
    </row>
    <row r="12" spans="2:9" ht="9" customHeight="1">
      <c r="B12" s="416"/>
      <c r="C12" s="269"/>
      <c r="D12" s="813"/>
      <c r="E12" s="813"/>
      <c r="F12" s="813"/>
      <c r="H12" s="418"/>
    </row>
    <row r="13" spans="2:9" ht="3.95" customHeight="1" thickBot="1">
      <c r="B13" s="416"/>
      <c r="H13" s="418"/>
    </row>
    <row r="14" spans="2:9" ht="17.100000000000001" thickBot="1">
      <c r="B14" s="416"/>
      <c r="D14" s="646"/>
      <c r="E14" s="421" t="s">
        <v>452</v>
      </c>
      <c r="H14" s="418"/>
    </row>
    <row r="15" spans="2:9" s="269" customFormat="1" ht="144" customHeight="1" thickBot="1">
      <c r="B15" s="419"/>
      <c r="E15" s="811" t="s">
        <v>453</v>
      </c>
      <c r="F15" s="811"/>
      <c r="H15" s="420"/>
    </row>
    <row r="16" spans="2:9" ht="17.100000000000001" thickBot="1">
      <c r="B16" s="416"/>
      <c r="D16" s="646"/>
      <c r="E16" s="421" t="s">
        <v>454</v>
      </c>
      <c r="H16" s="418"/>
    </row>
    <row r="17" spans="2:8" s="269" customFormat="1" ht="140.1" customHeight="1" thickBot="1">
      <c r="B17" s="419"/>
      <c r="E17" s="811" t="s">
        <v>455</v>
      </c>
      <c r="F17" s="811"/>
      <c r="H17" s="420"/>
    </row>
    <row r="18" spans="2:8" ht="17.100000000000001" thickBot="1">
      <c r="B18" s="416"/>
      <c r="D18" s="644"/>
      <c r="E18" s="421" t="s">
        <v>456</v>
      </c>
      <c r="H18" s="418"/>
    </row>
    <row r="19" spans="2:8" s="269" customFormat="1" ht="138" customHeight="1" thickBot="1">
      <c r="B19" s="419"/>
      <c r="E19" s="811" t="s">
        <v>457</v>
      </c>
      <c r="F19" s="811"/>
      <c r="H19" s="420"/>
    </row>
    <row r="20" spans="2:8" ht="17.100000000000001" thickBot="1">
      <c r="B20" s="416"/>
      <c r="D20" s="644"/>
      <c r="E20" s="421" t="s">
        <v>458</v>
      </c>
      <c r="H20" s="418"/>
    </row>
    <row r="21" spans="2:8" s="269" customFormat="1" ht="144" customHeight="1" thickBot="1">
      <c r="B21" s="419"/>
      <c r="E21" s="811" t="s">
        <v>459</v>
      </c>
      <c r="F21" s="811"/>
      <c r="H21" s="420"/>
    </row>
    <row r="22" spans="2:8" ht="17.100000000000001" thickBot="1">
      <c r="B22" s="416"/>
      <c r="D22" s="644"/>
      <c r="E22" s="421" t="s">
        <v>460</v>
      </c>
      <c r="H22" s="418"/>
    </row>
    <row r="23" spans="2:8" s="269" customFormat="1" ht="173.1" customHeight="1">
      <c r="B23" s="419"/>
      <c r="E23" s="811" t="s">
        <v>461</v>
      </c>
      <c r="F23" s="811"/>
      <c r="H23" s="420"/>
    </row>
    <row r="24" spans="2:8" ht="17.100000000000001" thickBot="1">
      <c r="B24" s="422"/>
      <c r="C24" s="423"/>
      <c r="D24" s="423"/>
      <c r="E24" s="812"/>
      <c r="F24" s="812"/>
      <c r="G24" s="423"/>
      <c r="H24" s="424"/>
    </row>
    <row r="25" spans="2:8" ht="11.25" customHeight="1" thickBot="1"/>
    <row r="26" spans="2:8" ht="12" customHeight="1">
      <c r="B26" s="425"/>
      <c r="C26" s="426"/>
      <c r="D26" s="426"/>
      <c r="E26" s="426"/>
      <c r="F26" s="426"/>
      <c r="G26" s="426"/>
      <c r="H26" s="415"/>
    </row>
    <row r="27" spans="2:8" ht="20.100000000000001">
      <c r="B27" s="419"/>
      <c r="C27" s="816" t="s">
        <v>462</v>
      </c>
      <c r="D27" s="816"/>
      <c r="E27" s="816"/>
      <c r="F27" s="816"/>
      <c r="G27" s="269"/>
      <c r="H27" s="418"/>
    </row>
    <row r="28" spans="2:8" ht="39" customHeight="1">
      <c r="B28" s="419"/>
      <c r="C28" s="811" t="s">
        <v>463</v>
      </c>
      <c r="D28" s="811"/>
      <c r="E28" s="811"/>
      <c r="F28" s="811"/>
      <c r="G28" s="811"/>
      <c r="H28" s="418"/>
    </row>
    <row r="29" spans="2:8" ht="8.1" customHeight="1" thickBot="1">
      <c r="B29" s="419"/>
      <c r="C29" s="269"/>
      <c r="D29" s="269"/>
      <c r="E29" s="269"/>
      <c r="F29" s="269"/>
      <c r="G29" s="269"/>
      <c r="H29" s="418"/>
    </row>
    <row r="30" spans="2:8" ht="17.100000000000001" thickBot="1">
      <c r="B30" s="427"/>
      <c r="C30" s="325"/>
      <c r="D30" s="644"/>
      <c r="E30" s="421" t="s">
        <v>464</v>
      </c>
      <c r="F30" s="325"/>
      <c r="G30" s="325"/>
      <c r="H30" s="418"/>
    </row>
    <row r="31" spans="2:8" s="269" customFormat="1" ht="42" customHeight="1" thickBot="1">
      <c r="B31" s="419"/>
      <c r="E31" s="811" t="s">
        <v>465</v>
      </c>
      <c r="F31" s="811"/>
      <c r="G31" s="811"/>
      <c r="H31" s="420"/>
    </row>
    <row r="32" spans="2:8" ht="17.100000000000001" thickBot="1">
      <c r="B32" s="427"/>
      <c r="C32" s="325"/>
      <c r="D32" s="644"/>
      <c r="E32" s="421" t="s">
        <v>466</v>
      </c>
      <c r="F32" s="325"/>
      <c r="G32" s="325"/>
      <c r="H32" s="418"/>
    </row>
    <row r="33" spans="2:8" s="269" customFormat="1" ht="74.25" customHeight="1" thickBot="1">
      <c r="B33" s="419"/>
      <c r="E33" s="811" t="s">
        <v>467</v>
      </c>
      <c r="F33" s="811"/>
      <c r="G33" s="811"/>
      <c r="H33" s="420"/>
    </row>
    <row r="34" spans="2:8" ht="17.100000000000001" thickBot="1">
      <c r="B34" s="427"/>
      <c r="C34" s="325"/>
      <c r="D34" s="644"/>
      <c r="E34" s="421" t="s">
        <v>468</v>
      </c>
      <c r="F34" s="325"/>
      <c r="G34" s="325"/>
      <c r="H34" s="418"/>
    </row>
    <row r="35" spans="2:8" s="269" customFormat="1" ht="62.25" customHeight="1" thickBot="1">
      <c r="B35" s="419"/>
      <c r="E35" s="811" t="s">
        <v>469</v>
      </c>
      <c r="F35" s="811"/>
      <c r="G35" s="811"/>
      <c r="H35" s="420"/>
    </row>
    <row r="36" spans="2:8" ht="17.100000000000001" thickBot="1">
      <c r="B36" s="427"/>
      <c r="C36" s="325"/>
      <c r="D36" s="644"/>
      <c r="E36" s="421" t="s">
        <v>470</v>
      </c>
      <c r="F36" s="325"/>
      <c r="G36" s="325"/>
      <c r="H36" s="418"/>
    </row>
    <row r="37" spans="2:8" s="269" customFormat="1" ht="75" customHeight="1" thickBot="1">
      <c r="B37" s="428"/>
      <c r="C37" s="429"/>
      <c r="D37" s="429"/>
      <c r="E37" s="818" t="s">
        <v>471</v>
      </c>
      <c r="F37" s="818"/>
      <c r="G37" s="818"/>
      <c r="H37" s="430"/>
    </row>
    <row r="38" spans="2:8" ht="17.100000000000001" thickBot="1"/>
    <row r="39" spans="2:8" ht="11.1" customHeight="1">
      <c r="B39" s="413"/>
      <c r="C39" s="414"/>
      <c r="D39" s="414"/>
      <c r="E39" s="414"/>
      <c r="F39" s="414"/>
      <c r="G39" s="414"/>
      <c r="H39" s="415"/>
    </row>
    <row r="40" spans="2:8" ht="18">
      <c r="B40" s="416"/>
      <c r="C40" s="431" t="s">
        <v>472</v>
      </c>
      <c r="D40" s="432"/>
      <c r="E40" s="432"/>
      <c r="F40" s="432"/>
      <c r="H40" s="418"/>
    </row>
    <row r="41" spans="2:8" ht="33" customHeight="1">
      <c r="B41" s="416"/>
      <c r="C41" s="814" t="s">
        <v>473</v>
      </c>
      <c r="D41" s="814"/>
      <c r="E41" s="814"/>
      <c r="F41" s="814"/>
      <c r="G41" s="814"/>
      <c r="H41" s="418"/>
    </row>
    <row r="42" spans="2:8" ht="17.100000000000001" thickBot="1">
      <c r="B42" s="416"/>
      <c r="C42" s="432"/>
      <c r="D42" s="432"/>
      <c r="E42" s="432"/>
      <c r="F42" s="432"/>
      <c r="H42" s="418"/>
    </row>
    <row r="43" spans="2:8" ht="17.100000000000001" thickBot="1">
      <c r="B43" s="416"/>
      <c r="C43" s="432"/>
      <c r="D43" s="646"/>
      <c r="E43" s="433" t="s">
        <v>474</v>
      </c>
      <c r="F43" s="432"/>
      <c r="H43" s="418"/>
    </row>
    <row r="44" spans="2:8" s="269" customFormat="1" ht="197.25" customHeight="1" thickBot="1">
      <c r="B44" s="419"/>
      <c r="C44" s="434"/>
      <c r="D44" s="434"/>
      <c r="E44" s="814" t="s">
        <v>475</v>
      </c>
      <c r="F44" s="814"/>
      <c r="H44" s="420"/>
    </row>
    <row r="45" spans="2:8" ht="17.100000000000001" thickBot="1">
      <c r="B45" s="416"/>
      <c r="C45" s="432"/>
      <c r="D45" s="646"/>
      <c r="E45" s="433" t="s">
        <v>476</v>
      </c>
      <c r="F45" s="432"/>
      <c r="H45" s="418"/>
    </row>
    <row r="46" spans="2:8" s="269" customFormat="1" ht="192.95" customHeight="1">
      <c r="B46" s="419"/>
      <c r="C46" s="434"/>
      <c r="D46" s="434"/>
      <c r="E46" s="814" t="s">
        <v>477</v>
      </c>
      <c r="F46" s="814"/>
      <c r="H46" s="420"/>
    </row>
    <row r="47" spans="2:8" s="269" customFormat="1" ht="18.95" customHeight="1" thickBot="1">
      <c r="B47" s="419"/>
      <c r="C47" s="434"/>
      <c r="D47" s="434"/>
      <c r="E47" s="685"/>
      <c r="F47" s="685"/>
      <c r="H47" s="420"/>
    </row>
    <row r="48" spans="2:8" ht="17.100000000000001" customHeight="1" thickBot="1">
      <c r="B48" s="416"/>
      <c r="C48" s="432"/>
      <c r="D48" s="646"/>
      <c r="E48" s="433" t="s">
        <v>478</v>
      </c>
      <c r="F48" s="432"/>
      <c r="H48" s="418"/>
    </row>
    <row r="49" spans="2:8" s="269" customFormat="1" ht="174" customHeight="1" thickBot="1">
      <c r="B49" s="419"/>
      <c r="C49" s="434"/>
      <c r="D49" s="434"/>
      <c r="E49" s="814" t="s">
        <v>479</v>
      </c>
      <c r="F49" s="814"/>
      <c r="H49" s="420"/>
    </row>
    <row r="50" spans="2:8" ht="17.100000000000001" thickBot="1">
      <c r="B50" s="416"/>
      <c r="C50" s="432"/>
      <c r="D50" s="646"/>
      <c r="E50" s="433" t="s">
        <v>480</v>
      </c>
      <c r="F50" s="432"/>
      <c r="H50" s="418"/>
    </row>
    <row r="51" spans="2:8" s="269" customFormat="1" ht="197.1" customHeight="1" thickBot="1">
      <c r="B51" s="419"/>
      <c r="C51" s="434"/>
      <c r="D51" s="434"/>
      <c r="E51" s="814" t="s">
        <v>481</v>
      </c>
      <c r="F51" s="814"/>
      <c r="H51" s="420"/>
    </row>
    <row r="52" spans="2:8" ht="17.100000000000001" thickBot="1">
      <c r="B52" s="416"/>
      <c r="C52" s="432"/>
      <c r="D52" s="646"/>
      <c r="E52" s="433" t="s">
        <v>482</v>
      </c>
      <c r="F52" s="432"/>
      <c r="H52" s="418"/>
    </row>
    <row r="53" spans="2:8" s="269" customFormat="1" ht="198.95" customHeight="1" thickBot="1">
      <c r="B53" s="419"/>
      <c r="C53" s="434"/>
      <c r="D53" s="434"/>
      <c r="E53" s="814" t="s">
        <v>483</v>
      </c>
      <c r="F53" s="814"/>
      <c r="H53" s="420"/>
    </row>
    <row r="54" spans="2:8" ht="17.100000000000001" thickBot="1">
      <c r="B54" s="416"/>
      <c r="C54" s="432"/>
      <c r="D54" s="646"/>
      <c r="E54" s="433" t="s">
        <v>484</v>
      </c>
      <c r="F54" s="435"/>
      <c r="H54" s="418"/>
    </row>
    <row r="55" spans="2:8" s="269" customFormat="1" ht="177.95" customHeight="1">
      <c r="B55" s="419"/>
      <c r="C55" s="434"/>
      <c r="D55" s="434"/>
      <c r="E55" s="814" t="s">
        <v>485</v>
      </c>
      <c r="F55" s="814"/>
      <c r="H55" s="420"/>
    </row>
    <row r="56" spans="2:8" ht="17.100000000000001" thickBot="1">
      <c r="B56" s="422"/>
      <c r="C56" s="436"/>
      <c r="D56" s="436"/>
      <c r="E56" s="436"/>
      <c r="F56" s="436"/>
      <c r="G56" s="423"/>
      <c r="H56" s="424"/>
    </row>
    <row r="57" spans="2:8" ht="17.100000000000001" thickBot="1"/>
    <row r="58" spans="2:8" ht="32.1" customHeight="1">
      <c r="B58" s="413"/>
      <c r="C58" s="437" t="s">
        <v>486</v>
      </c>
      <c r="D58" s="438"/>
      <c r="E58" s="438"/>
      <c r="F58" s="438"/>
      <c r="G58" s="414"/>
      <c r="H58" s="415"/>
    </row>
    <row r="59" spans="2:8" ht="68.25" customHeight="1">
      <c r="B59" s="416"/>
      <c r="C59" s="817" t="s">
        <v>487</v>
      </c>
      <c r="D59" s="817"/>
      <c r="E59" s="817"/>
      <c r="F59" s="817"/>
      <c r="G59" s="817"/>
      <c r="H59" s="418"/>
    </row>
    <row r="60" spans="2:8" ht="6" customHeight="1">
      <c r="B60" s="416"/>
      <c r="H60" s="418"/>
    </row>
    <row r="61" spans="2:8" ht="18" thickBot="1">
      <c r="B61" s="416"/>
      <c r="C61" s="822" t="s">
        <v>488</v>
      </c>
      <c r="D61" s="822"/>
      <c r="E61" s="822"/>
      <c r="F61" s="822"/>
      <c r="H61" s="418"/>
    </row>
    <row r="62" spans="2:8" ht="17.100000000000001">
      <c r="B62" s="416"/>
      <c r="C62" s="439"/>
      <c r="D62" s="439"/>
      <c r="E62" s="439"/>
      <c r="F62" s="439"/>
      <c r="H62" s="418"/>
    </row>
    <row r="63" spans="2:8">
      <c r="B63" s="419"/>
      <c r="C63" s="440"/>
      <c r="D63" s="821" t="s">
        <v>489</v>
      </c>
      <c r="E63" s="821"/>
      <c r="F63" s="441"/>
      <c r="G63" s="269"/>
      <c r="H63" s="418"/>
    </row>
    <row r="64" spans="2:8" ht="17.100000000000001" thickBot="1">
      <c r="B64" s="419"/>
      <c r="C64" s="440"/>
      <c r="D64" s="442"/>
      <c r="E64" s="442"/>
      <c r="F64" s="441"/>
      <c r="G64" s="269"/>
      <c r="H64" s="418"/>
    </row>
    <row r="65" spans="2:8" ht="17.100000000000001" thickBot="1">
      <c r="B65" s="419"/>
      <c r="C65" s="440"/>
      <c r="D65" s="646"/>
      <c r="E65" s="443" t="s">
        <v>490</v>
      </c>
      <c r="F65" s="441"/>
      <c r="G65" s="269"/>
      <c r="H65" s="418"/>
    </row>
    <row r="66" spans="2:8" ht="53.25" customHeight="1">
      <c r="B66" s="419"/>
      <c r="C66" s="440"/>
      <c r="D66" s="269"/>
      <c r="E66" s="811" t="s">
        <v>491</v>
      </c>
      <c r="F66" s="811"/>
      <c r="G66" s="269"/>
      <c r="H66" s="418"/>
    </row>
    <row r="67" spans="2:8" ht="17.100000000000001" thickBot="1">
      <c r="B67" s="419"/>
      <c r="C67" s="440"/>
      <c r="D67" s="269"/>
      <c r="E67" s="444"/>
      <c r="F67" s="441"/>
      <c r="G67" s="269"/>
      <c r="H67" s="418"/>
    </row>
    <row r="68" spans="2:8" ht="17.100000000000001" thickBot="1">
      <c r="B68" s="419"/>
      <c r="C68" s="440"/>
      <c r="D68" s="647"/>
      <c r="E68" s="443" t="s">
        <v>492</v>
      </c>
      <c r="F68" s="441"/>
      <c r="G68" s="269"/>
      <c r="H68" s="418"/>
    </row>
    <row r="69" spans="2:8" ht="111.95" customHeight="1" thickBot="1">
      <c r="B69" s="419"/>
      <c r="C69" s="440"/>
      <c r="E69" s="811" t="s">
        <v>493</v>
      </c>
      <c r="F69" s="811"/>
      <c r="G69" s="269"/>
      <c r="H69" s="418"/>
    </row>
    <row r="70" spans="2:8" ht="17.100000000000001" thickBot="1">
      <c r="B70" s="419"/>
      <c r="C70" s="440"/>
      <c r="D70" s="647"/>
      <c r="E70" s="443" t="s">
        <v>494</v>
      </c>
      <c r="F70" s="441"/>
      <c r="G70" s="269"/>
      <c r="H70" s="418"/>
    </row>
    <row r="71" spans="2:8" ht="191.25" customHeight="1" thickBot="1">
      <c r="B71" s="419"/>
      <c r="C71" s="440"/>
      <c r="E71" s="811" t="s">
        <v>495</v>
      </c>
      <c r="F71" s="811"/>
      <c r="G71" s="269"/>
      <c r="H71" s="418"/>
    </row>
    <row r="72" spans="2:8" ht="17.100000000000001" thickBot="1">
      <c r="B72" s="419"/>
      <c r="C72" s="440"/>
      <c r="D72" s="647"/>
      <c r="E72" s="443" t="s">
        <v>496</v>
      </c>
      <c r="F72" s="441"/>
      <c r="G72" s="269"/>
      <c r="H72" s="418"/>
    </row>
    <row r="73" spans="2:8" ht="105" customHeight="1">
      <c r="B73" s="419"/>
      <c r="C73" s="440"/>
      <c r="D73" s="264"/>
      <c r="E73" s="811" t="s">
        <v>497</v>
      </c>
      <c r="F73" s="811"/>
      <c r="G73" s="269"/>
      <c r="H73" s="418"/>
    </row>
    <row r="74" spans="2:8" ht="17.100000000000001" thickBot="1">
      <c r="B74" s="419"/>
      <c r="C74" s="440"/>
      <c r="E74" s="686"/>
      <c r="F74" s="441"/>
      <c r="G74" s="269"/>
      <c r="H74" s="418"/>
    </row>
    <row r="75" spans="2:8" ht="17.100000000000001" thickBot="1">
      <c r="B75" s="419"/>
      <c r="C75" s="440"/>
      <c r="D75" s="647"/>
      <c r="E75" s="443" t="s">
        <v>498</v>
      </c>
      <c r="F75" s="441"/>
      <c r="G75" s="269"/>
      <c r="H75" s="418"/>
    </row>
    <row r="76" spans="2:8" ht="179.1" customHeight="1">
      <c r="B76" s="419"/>
      <c r="C76" s="440"/>
      <c r="E76" s="811" t="s">
        <v>499</v>
      </c>
      <c r="F76" s="811"/>
      <c r="G76" s="269"/>
      <c r="H76" s="418"/>
    </row>
    <row r="77" spans="2:8">
      <c r="B77" s="416"/>
      <c r="H77" s="418"/>
    </row>
    <row r="78" spans="2:8" ht="18" thickBot="1">
      <c r="B78" s="416"/>
      <c r="C78" s="820" t="s">
        <v>500</v>
      </c>
      <c r="D78" s="820"/>
      <c r="E78" s="820"/>
      <c r="F78" s="820"/>
      <c r="H78" s="418"/>
    </row>
    <row r="79" spans="2:8" ht="12.95" customHeight="1">
      <c r="B79" s="416"/>
      <c r="C79" s="439"/>
      <c r="D79" s="439"/>
      <c r="E79" s="439"/>
      <c r="F79" s="439"/>
      <c r="H79" s="418"/>
    </row>
    <row r="80" spans="2:8">
      <c r="B80" s="419"/>
      <c r="C80" s="440"/>
      <c r="D80" s="819" t="s">
        <v>501</v>
      </c>
      <c r="E80" s="819"/>
      <c r="F80" s="819"/>
      <c r="G80" s="269"/>
      <c r="H80" s="418"/>
    </row>
    <row r="81" spans="2:8" ht="36.950000000000003" customHeight="1">
      <c r="B81" s="419"/>
      <c r="C81" s="269"/>
      <c r="D81" s="824" t="s">
        <v>502</v>
      </c>
      <c r="E81" s="824"/>
      <c r="F81" s="824"/>
      <c r="G81" s="824"/>
      <c r="H81" s="418"/>
    </row>
    <row r="82" spans="2:8" ht="8.1" customHeight="1" thickBot="1">
      <c r="B82" s="419"/>
      <c r="C82" s="269"/>
      <c r="D82" s="269"/>
      <c r="E82" s="269"/>
      <c r="F82" s="269"/>
      <c r="G82" s="269"/>
      <c r="H82" s="418"/>
    </row>
    <row r="83" spans="2:8" ht="17.100000000000001" thickBot="1">
      <c r="B83" s="416"/>
      <c r="D83" s="646"/>
      <c r="E83" s="445" t="s">
        <v>503</v>
      </c>
      <c r="H83" s="418"/>
    </row>
    <row r="84" spans="2:8" ht="17.100000000000001" thickBot="1">
      <c r="B84" s="416"/>
      <c r="H84" s="418"/>
    </row>
    <row r="85" spans="2:8" ht="17.100000000000001" thickBot="1">
      <c r="B85" s="416"/>
      <c r="D85" s="646"/>
      <c r="E85" s="421" t="s">
        <v>504</v>
      </c>
      <c r="H85" s="418"/>
    </row>
    <row r="86" spans="2:8" ht="123.95" customHeight="1">
      <c r="B86" s="416"/>
      <c r="E86" s="815" t="s">
        <v>505</v>
      </c>
      <c r="F86" s="815"/>
      <c r="G86" s="815"/>
      <c r="H86" s="418"/>
    </row>
    <row r="87" spans="2:8" ht="14.1" customHeight="1" thickBot="1">
      <c r="B87" s="416"/>
      <c r="H87" s="418"/>
    </row>
    <row r="88" spans="2:8" ht="17.100000000000001" thickBot="1">
      <c r="B88" s="419"/>
      <c r="C88" s="269"/>
      <c r="D88" s="645"/>
      <c r="E88" s="446" t="s">
        <v>506</v>
      </c>
      <c r="F88" s="269"/>
      <c r="G88" s="269"/>
      <c r="H88" s="418"/>
    </row>
    <row r="89" spans="2:8" ht="59.25" customHeight="1">
      <c r="B89" s="447"/>
      <c r="C89" s="448"/>
      <c r="D89" s="448"/>
      <c r="E89" s="815" t="s">
        <v>507</v>
      </c>
      <c r="F89" s="815"/>
      <c r="G89" s="815"/>
      <c r="H89" s="418"/>
    </row>
    <row r="90" spans="2:8" ht="14.1" customHeight="1" thickBot="1">
      <c r="B90" s="416"/>
      <c r="H90" s="418"/>
    </row>
    <row r="91" spans="2:8" ht="17.100000000000001" thickBot="1">
      <c r="B91" s="427"/>
      <c r="C91" s="325"/>
      <c r="D91" s="644"/>
      <c r="E91" s="449" t="s">
        <v>508</v>
      </c>
      <c r="F91" s="325"/>
      <c r="G91" s="325"/>
      <c r="H91" s="418"/>
    </row>
    <row r="92" spans="2:8" s="325" customFormat="1" ht="29.25" customHeight="1">
      <c r="B92" s="427"/>
      <c r="E92" s="823" t="s">
        <v>509</v>
      </c>
      <c r="F92" s="823"/>
      <c r="G92" s="823"/>
      <c r="H92" s="450"/>
    </row>
    <row r="93" spans="2:8" ht="3.95" customHeight="1">
      <c r="B93" s="416"/>
      <c r="H93" s="418"/>
    </row>
    <row r="94" spans="2:8" ht="6" customHeight="1" thickBot="1">
      <c r="B94" s="422"/>
      <c r="C94" s="423"/>
      <c r="D94" s="423"/>
      <c r="E94" s="812"/>
      <c r="F94" s="812"/>
      <c r="G94" s="423"/>
      <c r="H94" s="424"/>
    </row>
  </sheetData>
  <sheetProtection algorithmName="SHA-512" hashValue="z9ksayCrVH1tp6hE+Nc0IM7MQ9Ky/70ERARMQS61LbboHBSjzGSmktz9w7b8WqZGEeWukrfFTs/vyKf74RrhWA==" saltValue="XGv7YcELdgKU2VvTbUEFzw==" spinCount="100000" sheet="1" objects="1" scenarios="1" selectLockedCells="1"/>
  <mergeCells count="41">
    <mergeCell ref="C3:H3"/>
    <mergeCell ref="D5:H5"/>
    <mergeCell ref="D6:H6"/>
    <mergeCell ref="D7:H7"/>
    <mergeCell ref="C4:E4"/>
    <mergeCell ref="E94:F94"/>
    <mergeCell ref="E49:F49"/>
    <mergeCell ref="E51:F51"/>
    <mergeCell ref="E53:F53"/>
    <mergeCell ref="E55:F55"/>
    <mergeCell ref="C78:F78"/>
    <mergeCell ref="D63:E63"/>
    <mergeCell ref="C61:F61"/>
    <mergeCell ref="E92:G92"/>
    <mergeCell ref="E71:F71"/>
    <mergeCell ref="E69:F69"/>
    <mergeCell ref="E66:F66"/>
    <mergeCell ref="D81:G81"/>
    <mergeCell ref="E44:F44"/>
    <mergeCell ref="E46:F46"/>
    <mergeCell ref="E89:G89"/>
    <mergeCell ref="C27:F27"/>
    <mergeCell ref="E15:F15"/>
    <mergeCell ref="E17:F17"/>
    <mergeCell ref="C59:G59"/>
    <mergeCell ref="E33:G33"/>
    <mergeCell ref="E35:G35"/>
    <mergeCell ref="E37:G37"/>
    <mergeCell ref="E86:G86"/>
    <mergeCell ref="D80:F80"/>
    <mergeCell ref="E73:F73"/>
    <mergeCell ref="E76:F76"/>
    <mergeCell ref="C41:G41"/>
    <mergeCell ref="C11:G11"/>
    <mergeCell ref="E31:G31"/>
    <mergeCell ref="E24:F24"/>
    <mergeCell ref="D12:F12"/>
    <mergeCell ref="C28:G28"/>
    <mergeCell ref="E19:F19"/>
    <mergeCell ref="E21:F21"/>
    <mergeCell ref="E23:F23"/>
  </mergeCells>
  <printOptions horizontalCentered="1" verticalCentered="1"/>
  <pageMargins left="0.2" right="0.2" top="0.25" bottom="0.25" header="0.05" footer="0.05"/>
  <pageSetup scale="75" orientation="portrait" r:id="rId1"/>
  <rowBreaks count="5" manualBreakCount="5">
    <brk id="8" min="1" max="7" man="1"/>
    <brk id="24" min="1" max="7" man="1"/>
    <brk id="46" min="1" max="7" man="1"/>
    <brk id="57" min="1" max="7" man="1"/>
    <brk id="76" min="1" max="7"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6515d3c9-75a5-4f7a-ba52-2913a0b31a50" xsi:nil="true"/>
    <lcf76f155ced4ddcb4097134ff3c332f xmlns="1c5ceac5-d2f6-499e-834f-fc1385841e5d">
      <Terms xmlns="http://schemas.microsoft.com/office/infopath/2007/PartnerControls"/>
    </lcf76f155ced4ddcb4097134ff3c332f>
    <Image xmlns="1c5ceac5-d2f6-499e-834f-fc1385841e5d"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CCF907BDE7AA548A594F918714AF44E" ma:contentTypeVersion="14" ma:contentTypeDescription="Create a new document." ma:contentTypeScope="" ma:versionID="29ac3adc759549b95b40919e552bdcb2">
  <xsd:schema xmlns:xsd="http://www.w3.org/2001/XMLSchema" xmlns:xs="http://www.w3.org/2001/XMLSchema" xmlns:p="http://schemas.microsoft.com/office/2006/metadata/properties" xmlns:ns2="1c5ceac5-d2f6-499e-834f-fc1385841e5d" xmlns:ns3="6515d3c9-75a5-4f7a-ba52-2913a0b31a50" targetNamespace="http://schemas.microsoft.com/office/2006/metadata/properties" ma:root="true" ma:fieldsID="07636d83e786d9f9005d0c9de466e34b" ns2:_="" ns3:_="">
    <xsd:import namespace="1c5ceac5-d2f6-499e-834f-fc1385841e5d"/>
    <xsd:import namespace="6515d3c9-75a5-4f7a-ba52-2913a0b31a5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Image" minOccurs="0"/>
                <xsd:element ref="ns2:MediaServiceDateTake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c5ceac5-d2f6-499e-834f-fc1385841e5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7834da80-57da-4863-8816-2e6886d1e860"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Image" ma:index="18" nillable="true" ma:displayName="Image" ma:format="Thumbnail" ma:internalName="Image">
      <xsd:simpleType>
        <xsd:restriction base="dms:Unknown"/>
      </xsd:simpleType>
    </xsd:element>
    <xsd:element name="MediaServiceDateTaken" ma:index="19"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515d3c9-75a5-4f7a-ba52-2913a0b31a50"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ebe1026f-e6e1-4011-89f7-0b529d7751e3}" ma:internalName="TaxCatchAll" ma:showField="CatchAllData" ma:web="6515d3c9-75a5-4f7a-ba52-2913a0b31a50">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53DC923-7FCB-4428-8801-A56441F2B96B}"/>
</file>

<file path=customXml/itemProps2.xml><?xml version="1.0" encoding="utf-8"?>
<ds:datastoreItem xmlns:ds="http://schemas.openxmlformats.org/officeDocument/2006/customXml" ds:itemID="{2F36855F-010B-4A2E-954E-66D8AFFB1C5A}"/>
</file>

<file path=customXml/itemProps3.xml><?xml version="1.0" encoding="utf-8"?>
<ds:datastoreItem xmlns:ds="http://schemas.openxmlformats.org/officeDocument/2006/customXml" ds:itemID="{3525769D-A44F-44B3-8BBF-676BF985312F}"/>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i:0#.f|membership|jalberg@nrel.gov</cp:lastModifiedBy>
  <cp:revision/>
  <dcterms:created xsi:type="dcterms:W3CDTF">2022-08-08T18:06:10Z</dcterms:created>
  <dcterms:modified xsi:type="dcterms:W3CDTF">2024-03-15T00:48:22Z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0x0101003CCF907BDE7AA548A594F918714AF44E</vt:lpwstr>
  </property>
  <property fmtid="{D5CDD505-2E9C-101B-9397-08002B2CF9AE}" pid="3" name="MediaServiceImageTags">
    <vt:lpwstr/>
  </property>
  <property fmtid="{D5CDD505-2E9C-101B-9397-08002B2CF9AE}" pid="4" name="MSIP_Label_95965d95-ecc0-4720-b759-1f33c42ed7da_Enabled">
    <vt:lpwstr>true</vt:lpwstr>
  </property>
  <property fmtid="{D5CDD505-2E9C-101B-9397-08002B2CF9AE}" pid="5" name="MSIP_Label_95965d95-ecc0-4720-b759-1f33c42ed7da_SetDate">
    <vt:lpwstr>2024-03-15T00:47:20Z</vt:lpwstr>
  </property>
  <property fmtid="{D5CDD505-2E9C-101B-9397-08002B2CF9AE}" pid="6" name="MSIP_Label_95965d95-ecc0-4720-b759-1f33c42ed7da_Method">
    <vt:lpwstr>Standard</vt:lpwstr>
  </property>
  <property fmtid="{D5CDD505-2E9C-101B-9397-08002B2CF9AE}" pid="7" name="MSIP_Label_95965d95-ecc0-4720-b759-1f33c42ed7da_Name">
    <vt:lpwstr>General</vt:lpwstr>
  </property>
  <property fmtid="{D5CDD505-2E9C-101B-9397-08002B2CF9AE}" pid="8" name="MSIP_Label_95965d95-ecc0-4720-b759-1f33c42ed7da_SiteId">
    <vt:lpwstr>a0f29d7e-28cd-4f54-8442-7885aee7c080</vt:lpwstr>
  </property>
  <property fmtid="{D5CDD505-2E9C-101B-9397-08002B2CF9AE}" pid="9" name="MSIP_Label_95965d95-ecc0-4720-b759-1f33c42ed7da_ActionId">
    <vt:lpwstr>85ffe70d-8c3c-402e-99ca-b5819d40dc00</vt:lpwstr>
  </property>
  <property fmtid="{D5CDD505-2E9C-101B-9397-08002B2CF9AE}" pid="10" name="MSIP_Label_95965d95-ecc0-4720-b759-1f33c42ed7da_ContentBits">
    <vt:lpwstr>0</vt:lpwstr>
  </property>
</Properties>
</file>